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ttps://nv-my.sharepoint.com/personal/nnarkhede_ohv_nv_gov/Documents/2022 OHV Grants/"/>
    </mc:Choice>
  </mc:AlternateContent>
  <xr:revisionPtr revIDLastSave="389" documentId="13_ncr:1_{AECD5336-7307-49E1-919E-F72E2FA49590}" xr6:coauthVersionLast="47" xr6:coauthVersionMax="47" xr10:uidLastSave="{B1823F22-6130-49A7-8E90-DB881E5788C1}"/>
  <bookViews>
    <workbookView xWindow="-120" yWindow="-120" windowWidth="29040" windowHeight="15840" tabRatio="1000" xr2:uid="{00000000-000D-0000-FFFF-FFFF00000000}"/>
  </bookViews>
  <sheets>
    <sheet name="PRESENTATION AGENDA" sheetId="35" r:id="rId1"/>
    <sheet name="SCORE CARD" sheetId="33" r:id="rId2"/>
    <sheet name="Analysis of the Economic Im" sheetId="32" r:id="rId3"/>
    <sheet name="Cultural Resource preservation " sheetId="30" r:id="rId4"/>
    <sheet name="Elko Motocross Track" sheetId="29" r:id="rId5"/>
    <sheet name="Nevada OHV - Ride Safe - Ride S" sheetId="19" r:id="rId6"/>
    <sheet name="OHV Education and Marketing" sheetId="15" r:id="rId7"/>
    <sheet name="Humboldt- Toiyabe National Fore" sheetId="28" r:id="rId8"/>
    <sheet name="Nevada Mapping Collaborative" sheetId="22" r:id="rId9"/>
    <sheet name="Nevada OHV Recreation Technicia" sheetId="18" r:id="rId10"/>
    <sheet name="Kingsbury Stinger Trail and Tra" sheetId="27" r:id="rId11"/>
    <sheet name="Nevada Off-Road Naturalist Trai" sheetId="21" r:id="rId12"/>
    <sheet name="Nevada Offroad Association" sheetId="20" r:id="rId13"/>
    <sheet name="Pine Grove OHV Damage Mitigatio" sheetId="11" r:id="rId14"/>
    <sheet name="PNMTA Education, Outreach and M" sheetId="10" r:id="rId15"/>
    <sheet name="Logandale Trails Stewardship" sheetId="25" r:id="rId16"/>
    <sheet name="Tread Lightly! Nevada" sheetId="5" r:id="rId17"/>
    <sheet name="RAD Outreach" sheetId="9" r:id="rId18"/>
    <sheet name="Silver State RaceMedX" sheetId="7" r:id="rId19"/>
    <sheet name="Wilson Canyon OHV Remediation, " sheetId="3" r:id="rId20"/>
    <sheet name="OHV Trail, Staging &amp; Desert Cle" sheetId="13" r:id="rId21"/>
    <sheet name="Ride Safe and Smart Humboldt Co" sheetId="8" r:id="rId22"/>
    <sheet name="Carson City Sheriff’s Office Of" sheetId="31" r:id="rId23"/>
    <sheet name="Pershing County Sheriff’s Offic" sheetId="12" r:id="rId24"/>
    <sheet name="Las Vegas Metro Police Departme" sheetId="26" r:id="rId25"/>
    <sheet name="Mesquite Police Department OHV " sheetId="24" r:id="rId26"/>
    <sheet name="Moapa Valley Fire District EMS " sheetId="23" r:id="rId27"/>
    <sheet name="SunBuggy Trash Patrol" sheetId="6" r:id="rId28"/>
    <sheet name="Off Road Vehicle Removal Equipm" sheetId="17" r:id="rId29"/>
    <sheet name="Offroad Vehicle Recovery Traini" sheetId="16" r:id="rId30"/>
    <sheet name="OHV Safety Training and Educati" sheetId="14" r:id="rId31"/>
    <sheet name="Sheet1" sheetId="4" r:id="rId32"/>
  </sheets>
  <definedNames>
    <definedName name="_xlnm._FilterDatabase" localSheetId="0" hidden="1">'PRESENTATION AGENDA'!$A$3:$F$30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35" l="1"/>
  <c r="E57" i="33"/>
  <c r="E58" i="33"/>
  <c r="E59" i="33"/>
  <c r="E60" i="33"/>
  <c r="E61" i="33"/>
  <c r="E62" i="33"/>
  <c r="E63" i="33"/>
  <c r="E64" i="33"/>
  <c r="E65" i="33"/>
  <c r="E66" i="33"/>
  <c r="E67" i="33"/>
  <c r="E53" i="33"/>
  <c r="E54" i="33"/>
  <c r="E55" i="33"/>
  <c r="E56" i="33"/>
  <c r="E49" i="33"/>
  <c r="E50" i="33"/>
  <c r="E51" i="33"/>
  <c r="E52" i="33"/>
  <c r="E44" i="33"/>
  <c r="E45" i="33"/>
  <c r="E46" i="33"/>
  <c r="E47" i="33"/>
  <c r="E48" i="33"/>
  <c r="B38" i="33"/>
  <c r="C38" i="33"/>
  <c r="D38" i="33"/>
  <c r="E38" i="33"/>
  <c r="F38" i="33"/>
  <c r="E39" i="33"/>
  <c r="E40" i="33"/>
  <c r="E41" i="33"/>
  <c r="E42" i="33"/>
  <c r="E43" i="33"/>
  <c r="F24" i="35"/>
  <c r="F56" i="33" s="1"/>
  <c r="D24" i="35"/>
  <c r="D56" i="33" s="1"/>
  <c r="C24" i="35"/>
  <c r="C56" i="33" s="1"/>
  <c r="B24" i="35"/>
  <c r="B56" i="33" s="1"/>
  <c r="F20" i="35"/>
  <c r="F53" i="33" s="1"/>
  <c r="D20" i="35"/>
  <c r="D53" i="33" s="1"/>
  <c r="C20" i="35"/>
  <c r="C53" i="33" s="1"/>
  <c r="B20" i="35"/>
  <c r="B53" i="33" s="1"/>
  <c r="F29" i="35"/>
  <c r="F64" i="33" s="1"/>
  <c r="D29" i="35"/>
  <c r="D64" i="33" s="1"/>
  <c r="C29" i="35"/>
  <c r="C64" i="33" s="1"/>
  <c r="B29" i="35"/>
  <c r="B64" i="33" s="1"/>
  <c r="F23" i="35"/>
  <c r="F55" i="33" s="1"/>
  <c r="D23" i="35"/>
  <c r="D55" i="33" s="1"/>
  <c r="C23" i="35"/>
  <c r="C55" i="33" s="1"/>
  <c r="B23" i="35"/>
  <c r="B55" i="33" s="1"/>
  <c r="F35" i="35"/>
  <c r="F58" i="33" s="1"/>
  <c r="D35" i="35"/>
  <c r="D58" i="33" s="1"/>
  <c r="C35" i="35"/>
  <c r="C58" i="33" s="1"/>
  <c r="B35" i="35"/>
  <c r="B58" i="33" s="1"/>
  <c r="F21" i="35"/>
  <c r="F54" i="33" s="1"/>
  <c r="D21" i="35"/>
  <c r="D54" i="33" s="1"/>
  <c r="C21" i="35"/>
  <c r="C54" i="33" s="1"/>
  <c r="B21" i="35"/>
  <c r="B54" i="33" s="1"/>
  <c r="F18" i="35"/>
  <c r="F51" i="33" s="1"/>
  <c r="D18" i="35"/>
  <c r="D51" i="33" s="1"/>
  <c r="C18" i="35"/>
  <c r="C51" i="33" s="1"/>
  <c r="B18" i="35"/>
  <c r="B51" i="33" s="1"/>
  <c r="F17" i="35"/>
  <c r="F50" i="33" s="1"/>
  <c r="D17" i="35"/>
  <c r="D50" i="33" s="1"/>
  <c r="C17" i="35"/>
  <c r="C50" i="33" s="1"/>
  <c r="B17" i="35"/>
  <c r="B50" i="33" s="1"/>
  <c r="F37" i="35"/>
  <c r="F60" i="33" s="1"/>
  <c r="D37" i="35"/>
  <c r="D60" i="33" s="1"/>
  <c r="C37" i="35"/>
  <c r="C60" i="33" s="1"/>
  <c r="B37" i="35"/>
  <c r="B60" i="33" s="1"/>
  <c r="F25" i="35"/>
  <c r="F57" i="33" s="1"/>
  <c r="D25" i="35"/>
  <c r="D57" i="33" s="1"/>
  <c r="C25" i="35"/>
  <c r="C57" i="33" s="1"/>
  <c r="B25" i="35"/>
  <c r="B57" i="33" s="1"/>
  <c r="F26" i="35"/>
  <c r="F67" i="33" s="1"/>
  <c r="D26" i="35"/>
  <c r="D67" i="33" s="1"/>
  <c r="C26" i="35"/>
  <c r="C67" i="33" s="1"/>
  <c r="B26" i="35"/>
  <c r="B67" i="33" s="1"/>
  <c r="F28" i="35"/>
  <c r="F66" i="33" s="1"/>
  <c r="D28" i="35"/>
  <c r="D66" i="33" s="1"/>
  <c r="C28" i="35"/>
  <c r="C66" i="33" s="1"/>
  <c r="B28" i="35"/>
  <c r="B66" i="33" s="1"/>
  <c r="F27" i="35"/>
  <c r="F65" i="33" s="1"/>
  <c r="D27" i="35"/>
  <c r="D65" i="33" s="1"/>
  <c r="C27" i="35"/>
  <c r="C65" i="33" s="1"/>
  <c r="B27" i="35"/>
  <c r="B65" i="33" s="1"/>
  <c r="F12" i="35"/>
  <c r="F45" i="33" s="1"/>
  <c r="D12" i="35"/>
  <c r="D45" i="33" s="1"/>
  <c r="C12" i="35"/>
  <c r="C45" i="33" s="1"/>
  <c r="B12" i="35"/>
  <c r="B45" i="33" s="1"/>
  <c r="F7" i="35"/>
  <c r="F42" i="33" s="1"/>
  <c r="D7" i="35"/>
  <c r="D42" i="33" s="1"/>
  <c r="C7" i="35"/>
  <c r="C42" i="33" s="1"/>
  <c r="B7" i="35"/>
  <c r="B42" i="33" s="1"/>
  <c r="F16" i="35"/>
  <c r="F49" i="33" s="1"/>
  <c r="D16" i="35"/>
  <c r="D49" i="33" s="1"/>
  <c r="C16" i="35"/>
  <c r="C49" i="33" s="1"/>
  <c r="B16" i="35"/>
  <c r="B49" i="33" s="1"/>
  <c r="F14" i="35"/>
  <c r="F48" i="33" s="1"/>
  <c r="D14" i="35"/>
  <c r="D48" i="33" s="1"/>
  <c r="C14" i="35"/>
  <c r="C48" i="33" s="1"/>
  <c r="B14" i="35"/>
  <c r="B48" i="33" s="1"/>
  <c r="F13" i="35"/>
  <c r="F46" i="33" s="1"/>
  <c r="D13" i="35"/>
  <c r="D46" i="33" s="1"/>
  <c r="C13" i="35"/>
  <c r="C46" i="33" s="1"/>
  <c r="B13" i="35"/>
  <c r="B46" i="33" s="1"/>
  <c r="F40" i="35"/>
  <c r="F63" i="33" s="1"/>
  <c r="D40" i="35"/>
  <c r="D63" i="33" s="1"/>
  <c r="C40" i="35"/>
  <c r="C63" i="33" s="1"/>
  <c r="B40" i="35"/>
  <c r="B63" i="33" s="1"/>
  <c r="F39" i="35"/>
  <c r="F62" i="33" s="1"/>
  <c r="D39" i="35"/>
  <c r="D62" i="33" s="1"/>
  <c r="C39" i="35"/>
  <c r="C62" i="33" s="1"/>
  <c r="B39" i="35"/>
  <c r="B62" i="33" s="1"/>
  <c r="F19" i="35"/>
  <c r="F52" i="33" s="1"/>
  <c r="D19" i="35"/>
  <c r="D52" i="33" s="1"/>
  <c r="C19" i="35"/>
  <c r="C52" i="33" s="1"/>
  <c r="B19" i="35"/>
  <c r="B52" i="33" s="1"/>
  <c r="F38" i="35"/>
  <c r="F61" i="33" s="1"/>
  <c r="D38" i="35"/>
  <c r="D61" i="33" s="1"/>
  <c r="C38" i="35"/>
  <c r="C61" i="33" s="1"/>
  <c r="B38" i="35"/>
  <c r="B61" i="33" s="1"/>
  <c r="F8" i="35"/>
  <c r="F43" i="33" s="1"/>
  <c r="D8" i="35"/>
  <c r="D43" i="33" s="1"/>
  <c r="C8" i="35"/>
  <c r="C43" i="33" s="1"/>
  <c r="B8" i="35"/>
  <c r="B43" i="33" s="1"/>
  <c r="F9" i="35"/>
  <c r="F47" i="33" s="1"/>
  <c r="D9" i="35"/>
  <c r="D47" i="33" s="1"/>
  <c r="C9" i="35"/>
  <c r="C47" i="33" s="1"/>
  <c r="B9" i="35"/>
  <c r="B47" i="33" s="1"/>
  <c r="F11" i="35"/>
  <c r="F44" i="33" s="1"/>
  <c r="D11" i="35"/>
  <c r="D44" i="33" s="1"/>
  <c r="C11" i="35"/>
  <c r="C44" i="33" s="1"/>
  <c r="B11" i="35"/>
  <c r="B44" i="33" s="1"/>
  <c r="F6" i="35"/>
  <c r="F41" i="33" s="1"/>
  <c r="D6" i="35"/>
  <c r="D41" i="33" s="1"/>
  <c r="C6" i="35"/>
  <c r="C41" i="33" s="1"/>
  <c r="B6" i="35"/>
  <c r="B41" i="33" s="1"/>
  <c r="F5" i="35"/>
  <c r="F40" i="33" s="1"/>
  <c r="D5" i="35"/>
  <c r="D40" i="33" s="1"/>
  <c r="C5" i="35"/>
  <c r="C40" i="33" s="1"/>
  <c r="B5" i="35"/>
  <c r="B40" i="33" s="1"/>
  <c r="F36" i="35"/>
  <c r="F59" i="33" s="1"/>
  <c r="D36" i="35"/>
  <c r="D59" i="33" s="1"/>
  <c r="C36" i="35"/>
  <c r="C59" i="33" s="1"/>
  <c r="B36" i="35"/>
  <c r="B59" i="33" s="1"/>
  <c r="D4" i="35"/>
  <c r="C4" i="35"/>
  <c r="C39" i="33" s="1"/>
  <c r="B4" i="35"/>
  <c r="B39" i="33" s="1"/>
  <c r="D32" i="33"/>
  <c r="D31" i="33"/>
  <c r="D30" i="33"/>
  <c r="D29" i="33"/>
  <c r="D28" i="33"/>
  <c r="D27" i="33"/>
  <c r="D26" i="33"/>
  <c r="D25" i="33"/>
  <c r="D24" i="33"/>
  <c r="D23" i="33"/>
  <c r="D22" i="33"/>
  <c r="D10" i="33"/>
  <c r="D21" i="33"/>
  <c r="D20" i="33"/>
  <c r="D19" i="33"/>
  <c r="D18" i="33"/>
  <c r="D17" i="33"/>
  <c r="D16" i="33"/>
  <c r="D15" i="33"/>
  <c r="D14" i="33"/>
  <c r="D13" i="33"/>
  <c r="D12" i="33"/>
  <c r="D11" i="33"/>
  <c r="D9" i="33"/>
  <c r="D8" i="33"/>
  <c r="D7" i="33"/>
  <c r="D6" i="33"/>
  <c r="D5" i="33"/>
  <c r="C32" i="33"/>
  <c r="C31" i="33"/>
  <c r="C30" i="33"/>
  <c r="C29" i="33"/>
  <c r="C28" i="33"/>
  <c r="C27" i="33"/>
  <c r="C26" i="33"/>
  <c r="C25" i="33"/>
  <c r="C24" i="33"/>
  <c r="C23" i="33"/>
  <c r="C22" i="33"/>
  <c r="C10" i="33"/>
  <c r="C21" i="33"/>
  <c r="C20" i="33"/>
  <c r="C19" i="33"/>
  <c r="C18" i="33"/>
  <c r="C17" i="33"/>
  <c r="C16" i="33"/>
  <c r="C15" i="33"/>
  <c r="C14" i="33"/>
  <c r="C13" i="33"/>
  <c r="C12" i="33"/>
  <c r="C11" i="33"/>
  <c r="C9" i="33"/>
  <c r="C8" i="33"/>
  <c r="C7" i="33"/>
  <c r="C6" i="33"/>
  <c r="C5" i="33"/>
  <c r="B32" i="33"/>
  <c r="B31" i="33"/>
  <c r="B30" i="33"/>
  <c r="B29" i="33"/>
  <c r="B28" i="33"/>
  <c r="B27" i="33"/>
  <c r="B26" i="33"/>
  <c r="B25" i="33"/>
  <c r="B24" i="33"/>
  <c r="B23" i="33"/>
  <c r="B22" i="33"/>
  <c r="B10" i="33"/>
  <c r="B21" i="33"/>
  <c r="B20" i="33"/>
  <c r="B19" i="33"/>
  <c r="B18" i="33"/>
  <c r="B17" i="33"/>
  <c r="B16" i="33"/>
  <c r="B15" i="33"/>
  <c r="B14" i="33"/>
  <c r="B13" i="33"/>
  <c r="B12" i="33"/>
  <c r="B11" i="33"/>
  <c r="B9" i="33"/>
  <c r="B8" i="33"/>
  <c r="B7" i="33"/>
  <c r="B6" i="33"/>
  <c r="B5" i="33"/>
  <c r="D4" i="33"/>
  <c r="C4" i="33"/>
  <c r="B4" i="33"/>
  <c r="D15" i="32"/>
  <c r="D14" i="32"/>
  <c r="D13" i="32"/>
  <c r="D12" i="32"/>
  <c r="D11" i="32"/>
  <c r="D10" i="32"/>
  <c r="D9" i="32"/>
  <c r="D8" i="32"/>
  <c r="D7" i="32"/>
  <c r="D6" i="32"/>
  <c r="D15" i="31"/>
  <c r="D14" i="31"/>
  <c r="D13" i="31"/>
  <c r="D12" i="31"/>
  <c r="D11" i="31"/>
  <c r="D10" i="31"/>
  <c r="D9" i="31"/>
  <c r="D8" i="31"/>
  <c r="D7" i="31"/>
  <c r="D16" i="31" s="1"/>
  <c r="F5" i="33" s="1"/>
  <c r="D6" i="31"/>
  <c r="D15" i="30"/>
  <c r="D14" i="30"/>
  <c r="D13" i="30"/>
  <c r="D12" i="30"/>
  <c r="D11" i="30"/>
  <c r="D10" i="30"/>
  <c r="D9" i="30"/>
  <c r="D8" i="30"/>
  <c r="D7" i="30"/>
  <c r="D6" i="30"/>
  <c r="D15" i="29"/>
  <c r="D14" i="29"/>
  <c r="D13" i="29"/>
  <c r="D12" i="29"/>
  <c r="D11" i="29"/>
  <c r="D10" i="29"/>
  <c r="D9" i="29"/>
  <c r="D8" i="29"/>
  <c r="D7" i="29"/>
  <c r="D6" i="29"/>
  <c r="D15" i="28"/>
  <c r="D14" i="28"/>
  <c r="D13" i="28"/>
  <c r="D12" i="28"/>
  <c r="D11" i="28"/>
  <c r="D10" i="28"/>
  <c r="D9" i="28"/>
  <c r="D8" i="28"/>
  <c r="D7" i="28"/>
  <c r="D6" i="28"/>
  <c r="D15" i="27"/>
  <c r="D14" i="27"/>
  <c r="D13" i="27"/>
  <c r="D12" i="27"/>
  <c r="D11" i="27"/>
  <c r="D10" i="27"/>
  <c r="D9" i="27"/>
  <c r="D8" i="27"/>
  <c r="D7" i="27"/>
  <c r="D16" i="27" s="1"/>
  <c r="F9" i="33" s="1"/>
  <c r="D6" i="27"/>
  <c r="D15" i="26"/>
  <c r="D14" i="26"/>
  <c r="D11" i="26"/>
  <c r="D10" i="26"/>
  <c r="D9" i="26"/>
  <c r="D8" i="26"/>
  <c r="D7" i="26"/>
  <c r="D6" i="26"/>
  <c r="D16" i="26" s="1"/>
  <c r="F11" i="33" s="1"/>
  <c r="D15" i="25"/>
  <c r="D14" i="25"/>
  <c r="D13" i="25"/>
  <c r="D12" i="25"/>
  <c r="D11" i="25"/>
  <c r="D10" i="25"/>
  <c r="D9" i="25"/>
  <c r="D8" i="25"/>
  <c r="D7" i="25"/>
  <c r="D6" i="25"/>
  <c r="D15" i="24"/>
  <c r="D14" i="24"/>
  <c r="D13" i="24"/>
  <c r="D12" i="24"/>
  <c r="D11" i="24"/>
  <c r="D10" i="24"/>
  <c r="D9" i="24"/>
  <c r="D8" i="24"/>
  <c r="D7" i="24"/>
  <c r="D6" i="24"/>
  <c r="D15" i="23"/>
  <c r="D14" i="23"/>
  <c r="D13" i="23"/>
  <c r="D12" i="23"/>
  <c r="D11" i="23"/>
  <c r="D10" i="23"/>
  <c r="D9" i="23"/>
  <c r="D8" i="23"/>
  <c r="D7" i="23"/>
  <c r="D6" i="23"/>
  <c r="D15" i="22"/>
  <c r="D14" i="22"/>
  <c r="D13" i="22"/>
  <c r="D12" i="22"/>
  <c r="D11" i="22"/>
  <c r="D10" i="22"/>
  <c r="D9" i="22"/>
  <c r="D8" i="22"/>
  <c r="D7" i="22"/>
  <c r="D16" i="22" s="1"/>
  <c r="F15" i="33" s="1"/>
  <c r="D6" i="22"/>
  <c r="D15" i="21"/>
  <c r="D14" i="21"/>
  <c r="D13" i="21"/>
  <c r="D12" i="21"/>
  <c r="D11" i="21"/>
  <c r="D10" i="21"/>
  <c r="D9" i="21"/>
  <c r="D8" i="21"/>
  <c r="D7" i="21"/>
  <c r="D6" i="21"/>
  <c r="D15" i="20"/>
  <c r="D14" i="20"/>
  <c r="D13" i="20"/>
  <c r="D12" i="20"/>
  <c r="D11" i="20"/>
  <c r="D10" i="20"/>
  <c r="D9" i="20"/>
  <c r="D8" i="20"/>
  <c r="D7" i="20"/>
  <c r="D6" i="20"/>
  <c r="D15" i="19"/>
  <c r="D14" i="19"/>
  <c r="D13" i="19"/>
  <c r="D12" i="19"/>
  <c r="D11" i="19"/>
  <c r="D10" i="19"/>
  <c r="D9" i="19"/>
  <c r="D8" i="19"/>
  <c r="D7" i="19"/>
  <c r="D6" i="19"/>
  <c r="D15" i="18"/>
  <c r="D14" i="18"/>
  <c r="D13" i="18"/>
  <c r="D12" i="18"/>
  <c r="D11" i="18"/>
  <c r="D10" i="18"/>
  <c r="D9" i="18"/>
  <c r="D8" i="18"/>
  <c r="D7" i="18"/>
  <c r="D16" i="18" s="1"/>
  <c r="F19" i="33" s="1"/>
  <c r="D6" i="18"/>
  <c r="D15" i="17"/>
  <c r="D14" i="17"/>
  <c r="D13" i="17"/>
  <c r="D12" i="17"/>
  <c r="D11" i="17"/>
  <c r="D10" i="17"/>
  <c r="D9" i="17"/>
  <c r="D8" i="17"/>
  <c r="D7" i="17"/>
  <c r="D6" i="17"/>
  <c r="D15" i="16"/>
  <c r="D14" i="16"/>
  <c r="D13" i="16"/>
  <c r="D12" i="16"/>
  <c r="D11" i="16"/>
  <c r="D10" i="16"/>
  <c r="D9" i="16"/>
  <c r="D8" i="16"/>
  <c r="D7" i="16"/>
  <c r="D6" i="16"/>
  <c r="D15" i="15"/>
  <c r="D14" i="15"/>
  <c r="D13" i="15"/>
  <c r="D12" i="15"/>
  <c r="D11" i="15"/>
  <c r="D10" i="15"/>
  <c r="D9" i="15"/>
  <c r="D8" i="15"/>
  <c r="D7" i="15"/>
  <c r="D6" i="15"/>
  <c r="D16" i="15" s="1"/>
  <c r="F10" i="33" s="1"/>
  <c r="D15" i="14"/>
  <c r="D14" i="14"/>
  <c r="D13" i="14"/>
  <c r="D12" i="14"/>
  <c r="D11" i="14"/>
  <c r="D10" i="14"/>
  <c r="D9" i="14"/>
  <c r="D8" i="14"/>
  <c r="D7" i="14"/>
  <c r="D6" i="14"/>
  <c r="D15" i="13"/>
  <c r="D14" i="13"/>
  <c r="D13" i="13"/>
  <c r="D12" i="13"/>
  <c r="D11" i="13"/>
  <c r="D10" i="13"/>
  <c r="D9" i="13"/>
  <c r="D8" i="13"/>
  <c r="D7" i="13"/>
  <c r="D6" i="13"/>
  <c r="D15" i="12"/>
  <c r="D14" i="12"/>
  <c r="D13" i="12"/>
  <c r="D12" i="12"/>
  <c r="D11" i="12"/>
  <c r="D10" i="12"/>
  <c r="D9" i="12"/>
  <c r="D8" i="12"/>
  <c r="D7" i="12"/>
  <c r="D6" i="12"/>
  <c r="D15" i="11"/>
  <c r="D14" i="11"/>
  <c r="D13" i="11"/>
  <c r="D12" i="11"/>
  <c r="D11" i="11"/>
  <c r="D10" i="11"/>
  <c r="D9" i="11"/>
  <c r="D8" i="11"/>
  <c r="D7" i="11"/>
  <c r="D6" i="11"/>
  <c r="D16" i="11" s="1"/>
  <c r="F25" i="33" s="1"/>
  <c r="D15" i="10"/>
  <c r="D14" i="10"/>
  <c r="D13" i="10"/>
  <c r="D12" i="10"/>
  <c r="D11" i="10"/>
  <c r="D10" i="10"/>
  <c r="D9" i="10"/>
  <c r="D8" i="10"/>
  <c r="D7" i="10"/>
  <c r="D6" i="10"/>
  <c r="D16" i="10" s="1"/>
  <c r="F26" i="33" s="1"/>
  <c r="D15" i="9"/>
  <c r="D14" i="9"/>
  <c r="D13" i="9"/>
  <c r="D12" i="9"/>
  <c r="D11" i="9"/>
  <c r="D10" i="9"/>
  <c r="D9" i="9"/>
  <c r="D8" i="9"/>
  <c r="D7" i="9"/>
  <c r="D6" i="9"/>
  <c r="D15" i="8"/>
  <c r="D14" i="8"/>
  <c r="D13" i="8"/>
  <c r="D12" i="8"/>
  <c r="D11" i="8"/>
  <c r="D10" i="8"/>
  <c r="D9" i="8"/>
  <c r="D8" i="8"/>
  <c r="D7" i="8"/>
  <c r="D6" i="8"/>
  <c r="D16" i="7"/>
  <c r="F29" i="33" s="1"/>
  <c r="D15" i="7"/>
  <c r="D14" i="7"/>
  <c r="D13" i="7"/>
  <c r="D12" i="7"/>
  <c r="D11" i="7"/>
  <c r="D10" i="7"/>
  <c r="D9" i="7"/>
  <c r="D8" i="7"/>
  <c r="D7" i="7"/>
  <c r="D6" i="7"/>
  <c r="D15" i="6"/>
  <c r="D14" i="6"/>
  <c r="D13" i="6"/>
  <c r="D12" i="6"/>
  <c r="D11" i="6"/>
  <c r="D10" i="6"/>
  <c r="D9" i="6"/>
  <c r="D8" i="6"/>
  <c r="D7" i="6"/>
  <c r="D6" i="6"/>
  <c r="D15" i="5"/>
  <c r="D14" i="5"/>
  <c r="D13" i="5"/>
  <c r="D12" i="5"/>
  <c r="D11" i="5"/>
  <c r="D10" i="5"/>
  <c r="D9" i="5"/>
  <c r="D8" i="5"/>
  <c r="D7" i="5"/>
  <c r="D6" i="5"/>
  <c r="D16" i="5" s="1"/>
  <c r="F31" i="33" s="1"/>
  <c r="D6" i="3"/>
  <c r="E72" i="33" l="1"/>
  <c r="E73" i="33" s="1"/>
  <c r="D43" i="35"/>
  <c r="D39" i="33"/>
  <c r="D70" i="33" s="1"/>
  <c r="D16" i="23"/>
  <c r="F14" i="33" s="1"/>
  <c r="D16" i="32"/>
  <c r="D16" i="12"/>
  <c r="F24" i="33" s="1"/>
  <c r="D16" i="20"/>
  <c r="F17" i="33" s="1"/>
  <c r="D16" i="16"/>
  <c r="F21" i="33" s="1"/>
  <c r="D16" i="14"/>
  <c r="F22" i="33" s="1"/>
  <c r="D16" i="17"/>
  <c r="F20" i="33" s="1"/>
  <c r="D16" i="21"/>
  <c r="F16" i="33" s="1"/>
  <c r="D16" i="30"/>
  <c r="F6" i="33" s="1"/>
  <c r="D16" i="19"/>
  <c r="F18" i="33" s="1"/>
  <c r="D16" i="28"/>
  <c r="F8" i="33" s="1"/>
  <c r="D16" i="9"/>
  <c r="F27" i="33" s="1"/>
  <c r="D16" i="6"/>
  <c r="F30" i="33" s="1"/>
  <c r="D16" i="8"/>
  <c r="F28" i="33" s="1"/>
  <c r="D16" i="29"/>
  <c r="F7" i="33" s="1"/>
  <c r="D16" i="13"/>
  <c r="F23" i="33" s="1"/>
  <c r="D16" i="24"/>
  <c r="F13" i="33" s="1"/>
  <c r="D16" i="25"/>
  <c r="F12" i="33" s="1"/>
  <c r="D7" i="3"/>
  <c r="D8" i="3"/>
  <c r="D9" i="3"/>
  <c r="D10" i="3"/>
  <c r="D11" i="3"/>
  <c r="D12" i="3"/>
  <c r="D13" i="3"/>
  <c r="D14" i="3"/>
  <c r="D15" i="3"/>
  <c r="F4" i="33" l="1"/>
  <c r="F4" i="35"/>
  <c r="F39" i="33" s="1"/>
  <c r="D16" i="3"/>
  <c r="F32" i="33" s="1"/>
</calcChain>
</file>

<file path=xl/sharedStrings.xml><?xml version="1.0" encoding="utf-8"?>
<sst xmlns="http://schemas.openxmlformats.org/spreadsheetml/2006/main" count="676" uniqueCount="94">
  <si>
    <t>Average total score</t>
  </si>
  <si>
    <t>2022 OHV Grant Scoring Priorities</t>
  </si>
  <si>
    <t>Score (1-10)</t>
  </si>
  <si>
    <t>Weight</t>
  </si>
  <si>
    <t>Total</t>
  </si>
  <si>
    <t>Notes</t>
  </si>
  <si>
    <r>
      <t xml:space="preserve">1. Law Enforcement Strategy that addresses registration enforcement, including Public Education &amp; Outreach aimed at increasing renewals and new registrations: </t>
    </r>
    <r>
      <rPr>
        <i/>
        <sz val="12"/>
        <color rgb="FF000000"/>
        <rFont val="Arial"/>
        <family val="2"/>
      </rPr>
      <t>How will your project increase the number of OHV registrations on the district. How will the equipment and time be used to increase OHV safety and awareness? Please reference the Law Enforcement Statistics reporting form.</t>
    </r>
  </si>
  <si>
    <r>
      <t xml:space="preserve">2. Enhancement or Maintenance of existing trails and facilities: </t>
    </r>
    <r>
      <rPr>
        <i/>
        <sz val="12"/>
        <color rgb="FF000000"/>
        <rFont val="Arial"/>
        <family val="2"/>
      </rPr>
      <t>How will maintenance needs be prioritized and how often will your project hold a maintenance/ trails enhancement event? HOW will your project be maintained and WHO has committed to the ongoing maintenance of the facility or trail (note: a minimum of 2 maintenance/ trail events are required per year).</t>
    </r>
  </si>
  <si>
    <r>
      <t>3. Training:</t>
    </r>
    <r>
      <rPr>
        <b/>
        <i/>
        <sz val="12"/>
        <color rgb="FF000000"/>
        <rFont val="Arial"/>
        <family val="2"/>
      </rPr>
      <t xml:space="preserve"> </t>
    </r>
    <r>
      <rPr>
        <i/>
        <sz val="12"/>
        <color rgb="FF000000"/>
        <rFont val="Arial"/>
        <family val="2"/>
      </rPr>
      <t>Please describe the goals and objectives of your public safety training program.</t>
    </r>
    <r>
      <rPr>
        <b/>
        <i/>
        <sz val="12"/>
        <color rgb="FF000000"/>
        <rFont val="Arial"/>
        <family val="2"/>
      </rPr>
      <t xml:space="preserve"> </t>
    </r>
    <r>
      <rPr>
        <i/>
        <sz val="12"/>
        <color rgb="FF000000"/>
        <rFont val="Arial"/>
        <family val="2"/>
      </rPr>
      <t>Is it a nationally recognized certification? What sets your safety training program apart from the others?</t>
    </r>
  </si>
  <si>
    <r>
      <t>4. Trail mapping and signing of existing trails and facilities:</t>
    </r>
    <r>
      <rPr>
        <b/>
        <i/>
        <sz val="12"/>
        <color rgb="FF000000"/>
        <rFont val="Arial"/>
        <family val="2"/>
      </rPr>
      <t xml:space="preserve"> </t>
    </r>
    <r>
      <rPr>
        <i/>
        <sz val="12"/>
        <color rgb="FF000000"/>
        <rFont val="Arial"/>
        <family val="2"/>
      </rPr>
      <t>If a mapping component is included in the grant, please describe how it will be integrated with the current web mapping application found on OHV.NV.GOV</t>
    </r>
  </si>
  <si>
    <r>
      <t>5. Connectivity/Loops:</t>
    </r>
    <r>
      <rPr>
        <i/>
        <sz val="12"/>
        <color rgb="FF000000"/>
        <rFont val="Arial"/>
        <family val="2"/>
      </rPr>
      <t xml:space="preserve">  How will the project impact connectivity of OHV trails, facilities, and local communities? Please include maps of areas impacted by your project and describe those impacts.</t>
    </r>
  </si>
  <si>
    <r>
      <t>8. Partnering and Leverage:</t>
    </r>
    <r>
      <rPr>
        <i/>
        <sz val="12"/>
        <color rgb="FF000000"/>
        <rFont val="Arial"/>
        <family val="2"/>
      </rPr>
      <t xml:space="preserve"> Who else is involved in this project? Please describe outreach with stakeholders, partners and local governments, that you have communicated with in planning this project.</t>
    </r>
  </si>
  <si>
    <r>
      <t>6. Planning, Environmental Studies, Conservation:</t>
    </r>
    <r>
      <rPr>
        <i/>
        <sz val="12"/>
        <color rgb="FF000000"/>
        <rFont val="Arial"/>
        <family val="2"/>
      </rPr>
      <t xml:space="preserve"> Describe how the environmental studies, conservation and/or planning will mitigate resources impacted by OHV recreation. How will your project contribute to the conservation of our natural resources, while enhancing OHV opportunities?</t>
    </r>
  </si>
  <si>
    <r>
      <t>7. Access:</t>
    </r>
    <r>
      <rPr>
        <i/>
        <sz val="12"/>
        <color rgb="FF000000"/>
        <rFont val="Arial"/>
        <family val="2"/>
      </rPr>
      <t xml:space="preserve"> Please describe how your project improves OHV access in the project area. Explain what access/opportunities would be lost or restricted if the project does not occur.</t>
    </r>
  </si>
  <si>
    <r>
      <t>9. Economic Integration:</t>
    </r>
    <r>
      <rPr>
        <b/>
        <i/>
        <sz val="12"/>
        <color rgb="FF000000"/>
        <rFont val="Arial"/>
        <family val="2"/>
      </rPr>
      <t xml:space="preserve"> </t>
    </r>
    <r>
      <rPr>
        <i/>
        <sz val="12"/>
        <color rgb="FF000000"/>
        <rFont val="Arial"/>
        <family val="2"/>
      </rPr>
      <t>How will this project improve OHV recreation opportunities that help local, regional, or state economies grow?</t>
    </r>
  </si>
  <si>
    <r>
      <t>10. Demand for New Facilities:</t>
    </r>
    <r>
      <rPr>
        <i/>
        <sz val="12"/>
        <color rgb="FF000000"/>
        <rFont val="Arial"/>
        <family val="2"/>
      </rPr>
      <t xml:space="preserve"> Please provide justification for </t>
    </r>
    <r>
      <rPr>
        <b/>
        <i/>
        <sz val="12"/>
        <color rgb="FF000000"/>
        <rFont val="Arial"/>
        <family val="2"/>
      </rPr>
      <t>NEW</t>
    </r>
    <r>
      <rPr>
        <i/>
        <sz val="12"/>
        <color rgb="FF000000"/>
        <rFont val="Arial"/>
        <family val="2"/>
      </rPr>
      <t xml:space="preserve"> facility/program development: restrooms, trails, signs, and other amenities</t>
    </r>
    <r>
      <rPr>
        <sz val="12"/>
        <color rgb="FF000000"/>
        <rFont val="Arial"/>
        <family val="2"/>
      </rPr>
      <t xml:space="preserve">. </t>
    </r>
  </si>
  <si>
    <t>Notes:</t>
  </si>
  <si>
    <t>PROJECT NAME</t>
  </si>
  <si>
    <t>APPLICANT</t>
  </si>
  <si>
    <t>GRANT REQUEST</t>
  </si>
  <si>
    <t>Analysis of the Economic Impact of Outdoor Recreation in Nevada</t>
  </si>
  <si>
    <t>Nevada Division of Outdoor Recreation, Colin Robertson, Administrator</t>
  </si>
  <si>
    <t>Carson City Sheriff’s Office Off-Highway Vehicle Program</t>
  </si>
  <si>
    <t>Carson City Sheriff's office</t>
  </si>
  <si>
    <t>Cultural Resource preservation Education &amp; Interpretive Plan for 10 Visited Archaeological Sites</t>
  </si>
  <si>
    <t>Nevadans for Cultural Preservation</t>
  </si>
  <si>
    <t>Elko Motocross Track</t>
  </si>
  <si>
    <t>Elko Motocross Club</t>
  </si>
  <si>
    <t>Humboldt- Toiyabe National Forest OHV Route Maintenance</t>
  </si>
  <si>
    <t>Great Basin Institute</t>
  </si>
  <si>
    <t>Kingsbury Stinger Trail and Trailhead Improvements</t>
  </si>
  <si>
    <t>Tahoe Area Mountain Biking Association</t>
  </si>
  <si>
    <t>Las Vegas Metro Police Department Northeast Area Command Resident Section Off-Highway Vehicle Enforcement Grant</t>
  </si>
  <si>
    <t>Las Vegas Metropolitan Police Department</t>
  </si>
  <si>
    <t>Logandale Trails Stewardship</t>
  </si>
  <si>
    <t>Vegas Valley Four Wheelers</t>
  </si>
  <si>
    <t>Mesquite Police Department OHV Registration Campaign</t>
  </si>
  <si>
    <t>Mesquite Police Department</t>
  </si>
  <si>
    <t>Moapa Valley Fire District EMS OHV</t>
  </si>
  <si>
    <t>Moapa Valley Fire Protection District</t>
  </si>
  <si>
    <t>Nevada Mapping Collaborative</t>
  </si>
  <si>
    <t>Nevada Off-Road Naturalist Trail—East Walker River</t>
  </si>
  <si>
    <t>Nevada Division of Natural Heritage</t>
  </si>
  <si>
    <t>Nevada Offroad Association</t>
  </si>
  <si>
    <t>Nevada OHV - Ride Safe - Ride Smart</t>
  </si>
  <si>
    <t>Nevada Outdoor School</t>
  </si>
  <si>
    <t>Nevada OHV Recreation Technicians</t>
  </si>
  <si>
    <t>Off Road Vehicle Removal Equipment</t>
  </si>
  <si>
    <t>775 Offroad &amp; Recovery</t>
  </si>
  <si>
    <t>Offroad Vehicle Recovery Training</t>
  </si>
  <si>
    <t>OHV Education and Marketing</t>
  </si>
  <si>
    <t>MXT Media</t>
  </si>
  <si>
    <t>OHV Safety Training and Education SNORR</t>
  </si>
  <si>
    <t>Southern Nevada Off Road Recovery</t>
  </si>
  <si>
    <t>OHV Trail, Staging &amp; Desert Clean up</t>
  </si>
  <si>
    <t>Desert Pigs</t>
  </si>
  <si>
    <t>Pershing County Sheriff’s Office OHV Program</t>
  </si>
  <si>
    <t>Pershing County Sheriff's Office</t>
  </si>
  <si>
    <t>Pine Grove OHV Damage Mitigation</t>
  </si>
  <si>
    <t>Pine Nut Mountains Trail Association ; Friends of Pine Grove; Nevada Offroad Association</t>
  </si>
  <si>
    <t>PNMTA Education, Outreach and Mapping</t>
  </si>
  <si>
    <t>Pine Nut Mountains Trail Association</t>
  </si>
  <si>
    <t>RAD Outreach</t>
  </si>
  <si>
    <t>Reno Area Dirtriders</t>
  </si>
  <si>
    <t>Ride Safe and Smart Humboldt County</t>
  </si>
  <si>
    <t>Humboldt County Sheriff's Office</t>
  </si>
  <si>
    <t>Silver State RaceMedX</t>
  </si>
  <si>
    <t>Silver State RaceMedX (Formerly MotoMedX)</t>
  </si>
  <si>
    <t>SunBuggy Trash Patrol</t>
  </si>
  <si>
    <t>SunBuggy Fun Rentals Inc.</t>
  </si>
  <si>
    <t>Tread Lightly! Nevada</t>
  </si>
  <si>
    <t>Tread Lightly!</t>
  </si>
  <si>
    <t>Wilson Canyon OHV Remediation, Phase 1</t>
  </si>
  <si>
    <t>Walker Basin Conservancy</t>
  </si>
  <si>
    <t>FUNDING REQUEST</t>
  </si>
  <si>
    <t>FUNDING AWARDED</t>
  </si>
  <si>
    <t>AVERAGE SCORE</t>
  </si>
  <si>
    <t>TIME</t>
  </si>
  <si>
    <t>BREAK</t>
  </si>
  <si>
    <t>LUNCH</t>
  </si>
  <si>
    <t>DAY 1</t>
  </si>
  <si>
    <t>DAY 2</t>
  </si>
  <si>
    <t>ADJOURN FOR DAY</t>
  </si>
  <si>
    <t>LUNCH BREAK AND SCORING</t>
  </si>
  <si>
    <t>SCORE CARD IN ORDER</t>
  </si>
  <si>
    <t>COMMISSION DELIBERATION AND VOTE ON GRANT AWARDS</t>
  </si>
  <si>
    <t>TOTAL FUNDING REQUESTED</t>
  </si>
  <si>
    <t>FUNDING AVAILABLE</t>
  </si>
  <si>
    <t>TOTAL FUNDING AVAILABLE</t>
  </si>
  <si>
    <t xml:space="preserve">Block 4 </t>
  </si>
  <si>
    <t>Block 3</t>
  </si>
  <si>
    <t>Block 2</t>
  </si>
  <si>
    <t>Block 1</t>
  </si>
  <si>
    <t>Block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</si>
</sst>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F400]h:mm:ss\ AM/PM"/>
    <numFmt numFmtId="165" formatCode="[$-F800]dddd\,\ mmmm\ dd\,\ yyyy"/>
  </numFmts>
  <fonts count="15" x14ac:knownFonts="1">
    <font>
      <sz val="10"/>
      <color rgb="FF000000"/>
      <name val="Times New Roman"/>
      <charset val="204"/>
    </font>
    <font>
      <sz val="12"/>
      <name val="Arial"/>
      <family val="2"/>
    </font>
    <font>
      <b/>
      <sz val="12"/>
      <color rgb="FF000000"/>
      <name val="Arial"/>
      <family val="2"/>
    </font>
    <font>
      <i/>
      <sz val="12"/>
      <color rgb="FF000000"/>
      <name val="Arial"/>
      <family val="2"/>
    </font>
    <font>
      <sz val="10"/>
      <color rgb="FF000000"/>
      <name val="Arial"/>
      <family val="2"/>
    </font>
    <font>
      <sz val="8"/>
      <color rgb="FF000000"/>
      <name val="Arial"/>
      <family val="2"/>
    </font>
    <font>
      <b/>
      <i/>
      <sz val="12"/>
      <color rgb="FF000000"/>
      <name val="Arial"/>
      <family val="2"/>
    </font>
    <font>
      <sz val="12"/>
      <color rgb="FF000000"/>
      <name val="Arial"/>
      <family val="2"/>
    </font>
    <font>
      <b/>
      <sz val="10"/>
      <color rgb="FF000000"/>
      <name val="Arial"/>
      <family val="2"/>
    </font>
    <font>
      <b/>
      <sz val="10"/>
      <color rgb="FF000000"/>
      <name val="Times New Roman"/>
      <family val="1"/>
    </font>
    <font>
      <b/>
      <sz val="12"/>
      <color rgb="FF212529"/>
      <name val="Arial"/>
      <family val="2"/>
    </font>
    <font>
      <sz val="10"/>
      <color rgb="FF000000"/>
      <name val="Times New Roman"/>
      <family val="1"/>
    </font>
    <font>
      <b/>
      <sz val="12"/>
      <color rgb="FF000000"/>
      <name val="Times New Roman"/>
      <family val="1"/>
    </font>
    <font>
      <sz val="12"/>
      <color rgb="FF000000"/>
      <name val="Times New Roman"/>
      <family val="1"/>
    </font>
    <font>
      <sz val="10"/>
      <color rgb="FF000000"/>
      <name val="Times New Roman"/>
      <charset val="204"/>
    </font>
  </fonts>
  <fills count="4">
    <fill>
      <patternFill patternType="none"/>
    </fill>
    <fill>
      <patternFill patternType="gray125"/>
    </fill>
    <fill>
      <patternFill patternType="solid">
        <fgColor rgb="FFA6A6A6"/>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4" fillId="0" borderId="0" applyFont="0" applyFill="0" applyBorder="0" applyAlignment="0" applyProtection="0"/>
  </cellStyleXfs>
  <cellXfs count="47">
    <xf numFmtId="0" fontId="0" fillId="0" borderId="0" xfId="0" applyFill="1" applyBorder="1" applyAlignment="1">
      <alignment horizontal="left" vertical="top"/>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justify" vertical="center"/>
    </xf>
    <xf numFmtId="0" fontId="4"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xf>
    <xf numFmtId="0" fontId="8"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3" fontId="10" fillId="0" borderId="0" xfId="0" applyNumberFormat="1" applyFont="1" applyFill="1" applyBorder="1" applyAlignment="1">
      <alignment horizontal="left" vertical="top"/>
    </xf>
    <xf numFmtId="0" fontId="2" fillId="0" borderId="0" xfId="0" applyFont="1" applyFill="1" applyBorder="1" applyAlignment="1">
      <alignment horizontal="left" vertical="top"/>
    </xf>
    <xf numFmtId="4" fontId="10" fillId="0" borderId="0" xfId="0" applyNumberFormat="1" applyFont="1" applyFill="1" applyBorder="1" applyAlignment="1">
      <alignment horizontal="left" vertical="top"/>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xf>
    <xf numFmtId="164" fontId="0" fillId="0" borderId="0" xfId="0" applyNumberFormat="1" applyFill="1" applyBorder="1" applyAlignment="1">
      <alignment horizontal="left" vertical="top"/>
    </xf>
    <xf numFmtId="0" fontId="0" fillId="3" borderId="0" xfId="0" applyFill="1" applyBorder="1" applyAlignment="1">
      <alignment horizontal="center" vertical="center"/>
    </xf>
    <xf numFmtId="0" fontId="0" fillId="3" borderId="0" xfId="0" applyFill="1" applyBorder="1" applyAlignment="1">
      <alignment horizontal="left" vertical="top"/>
    </xf>
    <xf numFmtId="0" fontId="0" fillId="0" borderId="0" xfId="0" applyFill="1" applyBorder="1" applyAlignment="1">
      <alignment horizontal="center" vertical="top"/>
    </xf>
    <xf numFmtId="0" fontId="9" fillId="0" borderId="0" xfId="0" applyFont="1" applyFill="1" applyBorder="1" applyAlignment="1">
      <alignment horizontal="center" vertical="top"/>
    </xf>
    <xf numFmtId="0" fontId="12" fillId="0" borderId="0" xfId="0" applyFont="1" applyFill="1" applyBorder="1" applyAlignment="1">
      <alignment horizontal="center" vertical="top"/>
    </xf>
    <xf numFmtId="0" fontId="13" fillId="0" borderId="0" xfId="0" applyFont="1" applyFill="1" applyBorder="1" applyAlignment="1">
      <alignment horizontal="left" vertical="top"/>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3" fontId="13" fillId="0" borderId="0" xfId="0" applyNumberFormat="1" applyFont="1" applyFill="1" applyBorder="1" applyAlignment="1">
      <alignment horizontal="center" vertical="center"/>
    </xf>
    <xf numFmtId="164" fontId="13" fillId="3" borderId="0" xfId="0" applyNumberFormat="1" applyFont="1" applyFill="1" applyBorder="1" applyAlignment="1">
      <alignment horizontal="center" vertical="top"/>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4" fontId="13" fillId="3" borderId="0"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3" fontId="13" fillId="3" borderId="0" xfId="0" applyNumberFormat="1" applyFont="1" applyFill="1" applyBorder="1" applyAlignment="1">
      <alignment horizontal="center" vertical="center"/>
    </xf>
    <xf numFmtId="18" fontId="13" fillId="0" borderId="0" xfId="0" applyNumberFormat="1" applyFont="1" applyFill="1" applyBorder="1" applyAlignment="1">
      <alignment horizontal="center" vertical="center"/>
    </xf>
    <xf numFmtId="164" fontId="13" fillId="3" borderId="0" xfId="0" applyNumberFormat="1" applyFont="1" applyFill="1" applyBorder="1" applyAlignment="1">
      <alignment horizontal="center" vertical="center"/>
    </xf>
    <xf numFmtId="0" fontId="13" fillId="0" borderId="0" xfId="0" applyFont="1" applyFill="1" applyBorder="1" applyAlignment="1">
      <alignment horizontal="center" vertical="top"/>
    </xf>
    <xf numFmtId="0" fontId="11" fillId="3" borderId="0" xfId="0" applyFont="1" applyFill="1" applyBorder="1" applyAlignment="1">
      <alignment horizontal="center" vertical="top"/>
    </xf>
    <xf numFmtId="0" fontId="0" fillId="3" borderId="0" xfId="0" applyFill="1" applyBorder="1" applyAlignment="1">
      <alignment horizontal="center" vertical="top"/>
    </xf>
    <xf numFmtId="0" fontId="0" fillId="0" borderId="1" xfId="0" applyFill="1" applyBorder="1" applyAlignment="1">
      <alignment horizontal="center" vertical="top"/>
    </xf>
    <xf numFmtId="164" fontId="13" fillId="0" borderId="0" xfId="0" applyNumberFormat="1" applyFont="1" applyFill="1" applyBorder="1" applyAlignment="1">
      <alignment vertical="top"/>
    </xf>
    <xf numFmtId="165" fontId="12" fillId="0" borderId="0" xfId="0" applyNumberFormat="1" applyFont="1" applyFill="1" applyBorder="1" applyAlignment="1">
      <alignment horizontal="center" vertical="top"/>
    </xf>
    <xf numFmtId="164" fontId="12" fillId="0" borderId="0" xfId="0" applyNumberFormat="1" applyFont="1" applyFill="1" applyBorder="1" applyAlignment="1">
      <alignment horizontal="center" vertical="center"/>
    </xf>
    <xf numFmtId="43" fontId="13" fillId="0" borderId="0" xfId="1" applyFont="1" applyFill="1" applyBorder="1" applyAlignment="1">
      <alignment horizontal="left" vertical="top"/>
    </xf>
    <xf numFmtId="43" fontId="13" fillId="0" borderId="0" xfId="0" applyNumberFormat="1" applyFont="1" applyFill="1" applyBorder="1" applyAlignment="1">
      <alignment horizontal="left" vertical="top"/>
    </xf>
    <xf numFmtId="164" fontId="12" fillId="0" borderId="0"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9AD1-47EF-41E2-9A6B-FA09F2A26DE4}">
  <dimension ref="A2:F45"/>
  <sheetViews>
    <sheetView tabSelected="1" zoomScale="70" zoomScaleNormal="70" workbookViewId="0">
      <selection activeCell="B33" sqref="B33:F33"/>
    </sheetView>
  </sheetViews>
  <sheetFormatPr defaultRowHeight="12.75" x14ac:dyDescent="0.2"/>
  <cols>
    <col min="1" max="1" width="30.6640625" style="22" customWidth="1"/>
    <col min="2" max="2" width="162.6640625" bestFit="1" customWidth="1"/>
    <col min="3" max="3" width="106.6640625" bestFit="1" customWidth="1"/>
    <col min="4" max="4" width="35" bestFit="1" customWidth="1"/>
    <col min="5" max="5" width="36.5" bestFit="1" customWidth="1"/>
    <col min="6" max="6" width="32" bestFit="1" customWidth="1"/>
  </cols>
  <sheetData>
    <row r="2" spans="1:6" ht="15.75" x14ac:dyDescent="0.2">
      <c r="A2" s="24" t="s">
        <v>80</v>
      </c>
      <c r="B2" s="42">
        <v>44552</v>
      </c>
      <c r="C2" s="42"/>
      <c r="D2" s="42"/>
      <c r="E2" s="42"/>
      <c r="F2" s="42"/>
    </row>
    <row r="3" spans="1:6" ht="15.75" x14ac:dyDescent="0.2">
      <c r="A3" s="24" t="s">
        <v>77</v>
      </c>
      <c r="B3" s="26" t="s">
        <v>17</v>
      </c>
      <c r="C3" s="26" t="s">
        <v>18</v>
      </c>
      <c r="D3" s="26" t="s">
        <v>74</v>
      </c>
      <c r="E3" s="26" t="s">
        <v>75</v>
      </c>
      <c r="F3" s="26" t="s">
        <v>76</v>
      </c>
    </row>
    <row r="4" spans="1:6" ht="15.75" x14ac:dyDescent="0.2">
      <c r="A4" s="46" t="s">
        <v>92</v>
      </c>
      <c r="B4" s="27" t="str">
        <f>'Analysis of the Economic Im'!E1</f>
        <v>Analysis of the Economic Impact of Outdoor Recreation in Nevada</v>
      </c>
      <c r="C4" s="27" t="str">
        <f>'Analysis of the Economic Im'!E2</f>
        <v>Nevada Division of Outdoor Recreation, Colin Robertson, Administrator</v>
      </c>
      <c r="D4" s="28">
        <f>'Analysis of the Economic Im'!E3</f>
        <v>150000</v>
      </c>
      <c r="E4" s="27"/>
      <c r="F4" s="27">
        <f>'Analysis of the Economic Im'!D16</f>
        <v>0</v>
      </c>
    </row>
    <row r="5" spans="1:6" ht="15.75" x14ac:dyDescent="0.2">
      <c r="A5" s="46"/>
      <c r="B5" s="27" t="str">
        <f>'Cultural Resource preservation '!E1</f>
        <v>Cultural Resource preservation Education &amp; Interpretive Plan for 10 Visited Archaeological Sites</v>
      </c>
      <c r="C5" s="27" t="str">
        <f>'Cultural Resource preservation '!E2</f>
        <v>Nevadans for Cultural Preservation</v>
      </c>
      <c r="D5" s="28">
        <f>'Cultural Resource preservation '!E3</f>
        <v>77769</v>
      </c>
      <c r="E5" s="27"/>
      <c r="F5" s="27">
        <f>'Cultural Resource preservation '!D16</f>
        <v>0</v>
      </c>
    </row>
    <row r="6" spans="1:6" ht="15.75" x14ac:dyDescent="0.2">
      <c r="A6" s="46"/>
      <c r="B6" s="27" t="str">
        <f>'Elko Motocross Track'!E1</f>
        <v>Elko Motocross Track</v>
      </c>
      <c r="C6" s="27" t="str">
        <f>'Elko Motocross Track'!E2</f>
        <v>Elko Motocross Club</v>
      </c>
      <c r="D6" s="28">
        <f>'Elko Motocross Track'!E3</f>
        <v>478061</v>
      </c>
      <c r="E6" s="27"/>
      <c r="F6" s="27">
        <f>'Elko Motocross Track'!D16</f>
        <v>0</v>
      </c>
    </row>
    <row r="7" spans="1:6" ht="15.75" x14ac:dyDescent="0.2">
      <c r="A7" s="46"/>
      <c r="B7" s="27" t="str">
        <f>'Nevada OHV - Ride Safe - Ride S'!E1</f>
        <v>Nevada OHV - Ride Safe - Ride Smart</v>
      </c>
      <c r="C7" s="27" t="str">
        <f>'Nevada OHV - Ride Safe - Ride S'!E2</f>
        <v>Nevada Outdoor School</v>
      </c>
      <c r="D7" s="28">
        <f>'Nevada OHV - Ride Safe - Ride S'!E3</f>
        <v>51622</v>
      </c>
      <c r="E7" s="27"/>
      <c r="F7" s="27">
        <f>'Nevada OHV - Ride Safe - Ride S'!D16</f>
        <v>0</v>
      </c>
    </row>
    <row r="8" spans="1:6" ht="15.75" x14ac:dyDescent="0.2">
      <c r="A8" s="46"/>
      <c r="B8" s="27" t="str">
        <f>'OHV Education and Marketing'!E1</f>
        <v>OHV Education and Marketing</v>
      </c>
      <c r="C8" s="27" t="str">
        <f>'OHV Education and Marketing'!E2</f>
        <v>MXT Media</v>
      </c>
      <c r="D8" s="28">
        <f>'OHV Education and Marketing'!E3</f>
        <v>409900</v>
      </c>
      <c r="E8" s="27"/>
      <c r="F8" s="27">
        <f>'OHV Education and Marketing'!D16</f>
        <v>0</v>
      </c>
    </row>
    <row r="9" spans="1:6" ht="15.75" x14ac:dyDescent="0.2">
      <c r="A9" s="46"/>
      <c r="B9" s="27" t="str">
        <f>'Kingsbury Stinger Trail and Tra'!E1</f>
        <v>Kingsbury Stinger Trail and Trailhead Improvements</v>
      </c>
      <c r="C9" s="27" t="str">
        <f>'Kingsbury Stinger Trail and Tra'!E2</f>
        <v>Tahoe Area Mountain Biking Association</v>
      </c>
      <c r="D9" s="28">
        <f>'Kingsbury Stinger Trail and Tra'!E3</f>
        <v>73790</v>
      </c>
      <c r="E9" s="27"/>
      <c r="F9" s="27">
        <f>'Kingsbury Stinger Trail and Tra'!D16</f>
        <v>0</v>
      </c>
    </row>
    <row r="10" spans="1:6" s="21" customFormat="1" ht="15.75" x14ac:dyDescent="0.2">
      <c r="A10" s="29"/>
      <c r="B10" s="30" t="s">
        <v>78</v>
      </c>
      <c r="C10" s="31"/>
      <c r="D10" s="32"/>
      <c r="E10" s="31"/>
      <c r="F10" s="31"/>
    </row>
    <row r="11" spans="1:6" ht="15.75" x14ac:dyDescent="0.2">
      <c r="A11" s="46" t="s">
        <v>91</v>
      </c>
      <c r="B11" s="27" t="str">
        <f>'Humboldt- Toiyabe National Fore'!E1</f>
        <v>Humboldt- Toiyabe National Forest OHV Route Maintenance</v>
      </c>
      <c r="C11" s="27" t="str">
        <f>'Humboldt- Toiyabe National Fore'!E2</f>
        <v>Great Basin Institute</v>
      </c>
      <c r="D11" s="33">
        <f>'Humboldt- Toiyabe National Fore'!E3</f>
        <v>185465.21</v>
      </c>
      <c r="E11" s="27"/>
      <c r="F11" s="27">
        <f>'Humboldt- Toiyabe National Fore'!D16</f>
        <v>0</v>
      </c>
    </row>
    <row r="12" spans="1:6" ht="15.75" x14ac:dyDescent="0.2">
      <c r="A12" s="46"/>
      <c r="B12" s="27" t="str">
        <f>'Nevada OHV Recreation Technicia'!E1</f>
        <v>Nevada OHV Recreation Technicians</v>
      </c>
      <c r="C12" s="27" t="str">
        <f>'Nevada OHV Recreation Technicia'!E2</f>
        <v>Great Basin Institute</v>
      </c>
      <c r="D12" s="33">
        <f>'Nevada OHV Recreation Technicia'!E3</f>
        <v>125381.9</v>
      </c>
      <c r="E12" s="27"/>
      <c r="F12" s="27">
        <f>'Nevada OHV Recreation Technicia'!D16</f>
        <v>0</v>
      </c>
    </row>
    <row r="13" spans="1:6" ht="15.75" x14ac:dyDescent="0.2">
      <c r="A13" s="46"/>
      <c r="B13" s="27" t="str">
        <f>'Nevada Mapping Collaborative'!E1</f>
        <v>Nevada Mapping Collaborative</v>
      </c>
      <c r="C13" s="27" t="str">
        <f>'Nevada Mapping Collaborative'!E2</f>
        <v>Great Basin Institute</v>
      </c>
      <c r="D13" s="33">
        <f>'Nevada Mapping Collaborative'!E3</f>
        <v>83603.5</v>
      </c>
      <c r="E13" s="27"/>
      <c r="F13" s="27">
        <f>'Nevada Mapping Collaborative'!D16</f>
        <v>0</v>
      </c>
    </row>
    <row r="14" spans="1:6" ht="15.75" x14ac:dyDescent="0.2">
      <c r="A14" s="46"/>
      <c r="B14" s="27" t="str">
        <f>'Nevada Off-Road Naturalist Trai'!E1</f>
        <v>Nevada Off-Road Naturalist Trail—East Walker River</v>
      </c>
      <c r="C14" s="27" t="str">
        <f>'Nevada Off-Road Naturalist Trai'!E2</f>
        <v>Nevada Division of Natural Heritage</v>
      </c>
      <c r="D14" s="28">
        <f>'Nevada Off-Road Naturalist Trai'!E3</f>
        <v>13012</v>
      </c>
      <c r="E14" s="27"/>
      <c r="F14" s="27">
        <f>'Nevada Off-Road Naturalist Trai'!D16</f>
        <v>0</v>
      </c>
    </row>
    <row r="15" spans="1:6" s="21" customFormat="1" ht="15.75" x14ac:dyDescent="0.2">
      <c r="A15" s="29"/>
      <c r="B15" s="30" t="s">
        <v>79</v>
      </c>
      <c r="C15" s="31"/>
      <c r="D15" s="32"/>
      <c r="E15" s="31"/>
      <c r="F15" s="31"/>
    </row>
    <row r="16" spans="1:6" ht="15.75" x14ac:dyDescent="0.2">
      <c r="A16" s="46" t="s">
        <v>90</v>
      </c>
      <c r="B16" s="27" t="str">
        <f>'Nevada Offroad Association'!E1</f>
        <v>Nevada Offroad Association</v>
      </c>
      <c r="C16" s="27" t="str">
        <f>'Nevada Offroad Association'!E2</f>
        <v>Nevada Offroad Association</v>
      </c>
      <c r="D16" s="28">
        <f>'Nevada Offroad Association'!E3</f>
        <v>159280</v>
      </c>
      <c r="E16" s="27"/>
      <c r="F16" s="27">
        <f>'Nevada Offroad Association'!D16</f>
        <v>0</v>
      </c>
    </row>
    <row r="17" spans="1:6" ht="15.75" x14ac:dyDescent="0.2">
      <c r="A17" s="46"/>
      <c r="B17" s="27" t="str">
        <f>'Pine Grove OHV Damage Mitigatio'!E1</f>
        <v>Pine Grove OHV Damage Mitigation</v>
      </c>
      <c r="C17" s="27" t="str">
        <f>'Pine Grove OHV Damage Mitigatio'!E2</f>
        <v>Pine Nut Mountains Trail Association ; Friends of Pine Grove; Nevada Offroad Association</v>
      </c>
      <c r="D17" s="33">
        <f>'Pine Grove OHV Damage Mitigatio'!E3</f>
        <v>39066.400000000001</v>
      </c>
      <c r="E17" s="27"/>
      <c r="F17" s="27">
        <f>'Pine Grove OHV Damage Mitigatio'!D16</f>
        <v>0</v>
      </c>
    </row>
    <row r="18" spans="1:6" ht="15.75" x14ac:dyDescent="0.2">
      <c r="A18" s="46"/>
      <c r="B18" s="27" t="str">
        <f>'PNMTA Education, Outreach and M'!E1</f>
        <v>PNMTA Education, Outreach and Mapping</v>
      </c>
      <c r="C18" s="27" t="str">
        <f>'PNMTA Education, Outreach and M'!E2</f>
        <v>Pine Nut Mountains Trail Association</v>
      </c>
      <c r="D18" s="28">
        <f>'PNMTA Education, Outreach and M'!E3</f>
        <v>45518</v>
      </c>
      <c r="E18" s="27"/>
      <c r="F18" s="27">
        <f>'PNMTA Education, Outreach and M'!D16</f>
        <v>0</v>
      </c>
    </row>
    <row r="19" spans="1:6" ht="15.75" x14ac:dyDescent="0.2">
      <c r="A19" s="46"/>
      <c r="B19" s="27" t="str">
        <f>'Logandale Trails Stewardship'!E1</f>
        <v>Logandale Trails Stewardship</v>
      </c>
      <c r="C19" s="27" t="str">
        <f>'Logandale Trails Stewardship'!E2</f>
        <v>Vegas Valley Four Wheelers</v>
      </c>
      <c r="D19" s="28">
        <f>'Logandale Trails Stewardship'!E3</f>
        <v>39614</v>
      </c>
      <c r="E19" s="27"/>
      <c r="F19" s="27">
        <f>'Logandale Trails Stewardship'!D16</f>
        <v>0</v>
      </c>
    </row>
    <row r="20" spans="1:6" ht="15.75" x14ac:dyDescent="0.2">
      <c r="A20" s="46"/>
      <c r="B20" s="27" t="str">
        <f>'Tread Lightly! Nevada'!E1</f>
        <v>Tread Lightly! Nevada</v>
      </c>
      <c r="C20" s="27" t="str">
        <f>'Tread Lightly! Nevada'!E2</f>
        <v>Tread Lightly!</v>
      </c>
      <c r="D20" s="28">
        <f>'Tread Lightly! Nevada'!E3</f>
        <v>124955</v>
      </c>
      <c r="E20" s="27"/>
      <c r="F20" s="27">
        <f>'Tread Lightly! Nevada'!D16</f>
        <v>0</v>
      </c>
    </row>
    <row r="21" spans="1:6" ht="15.75" x14ac:dyDescent="0.2">
      <c r="A21" s="46"/>
      <c r="B21" s="27" t="str">
        <f>'RAD Outreach'!E1</f>
        <v>RAD Outreach</v>
      </c>
      <c r="C21" s="27" t="str">
        <f>'RAD Outreach'!E2</f>
        <v>Reno Area Dirtriders</v>
      </c>
      <c r="D21" s="28">
        <f>'RAD Outreach'!E3</f>
        <v>25850</v>
      </c>
      <c r="E21" s="27"/>
      <c r="F21" s="27">
        <f>'RAD Outreach'!D16</f>
        <v>0</v>
      </c>
    </row>
    <row r="22" spans="1:6" s="21" customFormat="1" ht="15.75" x14ac:dyDescent="0.2">
      <c r="A22" s="29"/>
      <c r="B22" s="30" t="s">
        <v>78</v>
      </c>
      <c r="C22" s="31"/>
      <c r="D22" s="34"/>
      <c r="E22" s="31"/>
      <c r="F22" s="31"/>
    </row>
    <row r="23" spans="1:6" ht="15.75" x14ac:dyDescent="0.2">
      <c r="A23" s="43" t="s">
        <v>89</v>
      </c>
      <c r="B23" s="27" t="str">
        <f>'Silver State RaceMedX'!E1</f>
        <v>Silver State RaceMedX</v>
      </c>
      <c r="C23" s="27" t="str">
        <f>'Silver State RaceMedX'!E2</f>
        <v>Silver State RaceMedX (Formerly MotoMedX)</v>
      </c>
      <c r="D23" s="28">
        <f>'Silver State RaceMedX'!E3</f>
        <v>16961</v>
      </c>
      <c r="E23" s="27"/>
      <c r="F23" s="27">
        <f>'Silver State RaceMedX'!D16</f>
        <v>0</v>
      </c>
    </row>
    <row r="24" spans="1:6" ht="15.75" x14ac:dyDescent="0.2">
      <c r="A24" s="43"/>
      <c r="B24" s="27" t="str">
        <f>'Wilson Canyon OHV Remediation, '!E1</f>
        <v>Wilson Canyon OHV Remediation, Phase 1</v>
      </c>
      <c r="C24" s="27" t="str">
        <f>'Wilson Canyon OHV Remediation, '!E2</f>
        <v>Walker Basin Conservancy</v>
      </c>
      <c r="D24" s="28">
        <f>'Wilson Canyon OHV Remediation, '!E3</f>
        <v>99391</v>
      </c>
      <c r="E24" s="27"/>
      <c r="F24" s="27">
        <f>'Wilson Canyon OHV Remediation, '!D16</f>
        <v>0</v>
      </c>
    </row>
    <row r="25" spans="1:6" ht="15.75" x14ac:dyDescent="0.2">
      <c r="A25" s="43"/>
      <c r="B25" s="27" t="str">
        <f>'OHV Trail, Staging &amp; Desert Cle'!E1</f>
        <v>OHV Trail, Staging &amp; Desert Clean up</v>
      </c>
      <c r="C25" s="27" t="str">
        <f>'OHV Trail, Staging &amp; Desert Cle'!E2</f>
        <v>Desert Pigs</v>
      </c>
      <c r="D25" s="28">
        <f>'OHV Trail, Staging &amp; Desert Cle'!E3</f>
        <v>37535</v>
      </c>
      <c r="E25" s="27"/>
      <c r="F25" s="27">
        <f>'OHV Trail, Staging &amp; Desert Cle'!D16</f>
        <v>0</v>
      </c>
    </row>
    <row r="26" spans="1:6" ht="15.75" x14ac:dyDescent="0.2">
      <c r="A26" s="43"/>
      <c r="B26" s="27" t="str">
        <f>'OHV Safety Training and Educati'!E1</f>
        <v>OHV Safety Training and Education SNORR</v>
      </c>
      <c r="C26" s="27" t="str">
        <f>'OHV Safety Training and Educati'!E2</f>
        <v>Southern Nevada Off Road Recovery</v>
      </c>
      <c r="D26" s="28">
        <f>'OHV Safety Training and Educati'!E3</f>
        <v>92157</v>
      </c>
      <c r="E26" s="27"/>
      <c r="F26" s="27">
        <f>'OHV Safety Training and Educati'!D16</f>
        <v>0</v>
      </c>
    </row>
    <row r="27" spans="1:6" ht="15.75" x14ac:dyDescent="0.2">
      <c r="A27" s="43"/>
      <c r="B27" s="27" t="str">
        <f>'Off Road Vehicle Removal Equipm'!E1</f>
        <v>Off Road Vehicle Removal Equipment</v>
      </c>
      <c r="C27" s="27" t="str">
        <f>'Off Road Vehicle Removal Equipm'!E2</f>
        <v>775 Offroad &amp; Recovery</v>
      </c>
      <c r="D27" s="28">
        <f>'Off Road Vehicle Removal Equipm'!E3</f>
        <v>9100</v>
      </c>
      <c r="E27" s="27"/>
      <c r="F27" s="27">
        <f>'Off Road Vehicle Removal Equipm'!D16</f>
        <v>0</v>
      </c>
    </row>
    <row r="28" spans="1:6" ht="15.75" x14ac:dyDescent="0.2">
      <c r="A28" s="43"/>
      <c r="B28" s="27" t="str">
        <f>'Offroad Vehicle Recovery Traini'!E1</f>
        <v>Offroad Vehicle Recovery Training</v>
      </c>
      <c r="C28" s="27" t="str">
        <f>'Offroad Vehicle Recovery Traini'!E2</f>
        <v>775 Offroad &amp; Recovery</v>
      </c>
      <c r="D28" s="28">
        <f>'Offroad Vehicle Recovery Traini'!E3</f>
        <v>5500</v>
      </c>
      <c r="E28" s="27"/>
      <c r="F28" s="27">
        <f>'Offroad Vehicle Recovery Traini'!D16</f>
        <v>0</v>
      </c>
    </row>
    <row r="29" spans="1:6" ht="15.75" x14ac:dyDescent="0.2">
      <c r="A29" s="43"/>
      <c r="B29" s="27" t="str">
        <f>'SunBuggy Trash Patrol'!E1</f>
        <v>SunBuggy Trash Patrol</v>
      </c>
      <c r="C29" s="27" t="str">
        <f>'SunBuggy Trash Patrol'!E2</f>
        <v>SunBuggy Fun Rentals Inc.</v>
      </c>
      <c r="D29" s="33">
        <f>'SunBuggy Trash Patrol'!E3</f>
        <v>52038.22</v>
      </c>
      <c r="E29" s="27"/>
      <c r="F29" s="27">
        <f>'SunBuggy Trash Patrol'!D16</f>
        <v>0</v>
      </c>
    </row>
    <row r="30" spans="1:6" s="16" customFormat="1" ht="15.75" x14ac:dyDescent="0.2">
      <c r="A30" s="41"/>
      <c r="B30" s="27" t="s">
        <v>82</v>
      </c>
      <c r="C30" s="27"/>
      <c r="D30" s="27"/>
      <c r="E30" s="27"/>
      <c r="F30" s="27"/>
    </row>
    <row r="31" spans="1:6" s="16" customFormat="1" ht="15.75" x14ac:dyDescent="0.2">
      <c r="A31" s="35"/>
      <c r="B31" s="27"/>
      <c r="C31" s="27"/>
      <c r="D31" s="27"/>
      <c r="E31" s="27"/>
      <c r="F31" s="27"/>
    </row>
    <row r="32" spans="1:6" s="16" customFormat="1" ht="15.75" x14ac:dyDescent="0.2">
      <c r="A32" s="35"/>
      <c r="B32" s="27"/>
      <c r="C32" s="27"/>
      <c r="D32" s="27"/>
      <c r="E32" s="27"/>
      <c r="F32" s="27"/>
    </row>
    <row r="33" spans="1:6" s="22" customFormat="1" ht="15.75" x14ac:dyDescent="0.2">
      <c r="A33" s="24" t="s">
        <v>81</v>
      </c>
      <c r="B33" s="42">
        <v>44553</v>
      </c>
      <c r="C33" s="42"/>
      <c r="D33" s="42"/>
      <c r="E33" s="42"/>
      <c r="F33" s="42"/>
    </row>
    <row r="34" spans="1:6" ht="15.75" x14ac:dyDescent="0.2">
      <c r="A34" s="24" t="s">
        <v>77</v>
      </c>
      <c r="B34" s="26" t="s">
        <v>17</v>
      </c>
      <c r="C34" s="26" t="s">
        <v>18</v>
      </c>
      <c r="D34" s="26" t="s">
        <v>74</v>
      </c>
      <c r="E34" s="26" t="s">
        <v>75</v>
      </c>
      <c r="F34" s="26" t="s">
        <v>76</v>
      </c>
    </row>
    <row r="35" spans="1:6" ht="15.75" x14ac:dyDescent="0.2">
      <c r="A35" s="43" t="s">
        <v>93</v>
      </c>
      <c r="B35" s="27" t="str">
        <f>'Ride Safe and Smart Humboldt Co'!E1</f>
        <v>Ride Safe and Smart Humboldt County</v>
      </c>
      <c r="C35" s="27" t="str">
        <f>'Ride Safe and Smart Humboldt Co'!E2</f>
        <v>Humboldt County Sheriff's Office</v>
      </c>
      <c r="D35" s="28">
        <f>'Ride Safe and Smart Humboldt Co'!E3</f>
        <v>28889</v>
      </c>
      <c r="E35" s="27"/>
      <c r="F35" s="27">
        <f>'Ride Safe and Smart Humboldt Co'!D16</f>
        <v>0</v>
      </c>
    </row>
    <row r="36" spans="1:6" ht="15.75" x14ac:dyDescent="0.2">
      <c r="A36" s="43"/>
      <c r="B36" s="27" t="str">
        <f>'Carson City Sheriff’s Office Of'!E1</f>
        <v>Carson City Sheriff’s Office Off-Highway Vehicle Program</v>
      </c>
      <c r="C36" s="27" t="str">
        <f>'Carson City Sheriff’s Office Of'!E2</f>
        <v>Carson City Sheriff's office</v>
      </c>
      <c r="D36" s="28">
        <f>'Carson City Sheriff’s Office Of'!E3</f>
        <v>62654</v>
      </c>
      <c r="E36" s="27"/>
      <c r="F36" s="27">
        <f>'Carson City Sheriff’s Office Of'!D16</f>
        <v>0</v>
      </c>
    </row>
    <row r="37" spans="1:6" ht="15.75" x14ac:dyDescent="0.2">
      <c r="A37" s="43"/>
      <c r="B37" s="27" t="str">
        <f>'Pershing County Sheriff’s Offic'!E1</f>
        <v>Pershing County Sheriff’s Office OHV Program</v>
      </c>
      <c r="C37" s="27" t="str">
        <f>'Pershing County Sheriff’s Offic'!E2</f>
        <v>Pershing County Sheriff's Office</v>
      </c>
      <c r="D37" s="33">
        <f>'Pershing County Sheriff’s Offic'!E3</f>
        <v>30252.25</v>
      </c>
      <c r="E37" s="27"/>
      <c r="F37" s="27">
        <f>'Pershing County Sheriff’s Offic'!D16</f>
        <v>0</v>
      </c>
    </row>
    <row r="38" spans="1:6" ht="15.75" x14ac:dyDescent="0.2">
      <c r="A38" s="43"/>
      <c r="B38" s="27" t="str">
        <f>'Las Vegas Metro Police Departme'!E1</f>
        <v>Las Vegas Metro Police Department Northeast Area Command Resident Section Off-Highway Vehicle Enforcement Grant</v>
      </c>
      <c r="C38" s="27" t="str">
        <f>'Las Vegas Metro Police Departme'!E2</f>
        <v>Las Vegas Metropolitan Police Department</v>
      </c>
      <c r="D38" s="28">
        <f>'Las Vegas Metro Police Departme'!E3</f>
        <v>72531</v>
      </c>
      <c r="E38" s="27"/>
      <c r="F38" s="27">
        <f>'Las Vegas Metro Police Departme'!D16</f>
        <v>0</v>
      </c>
    </row>
    <row r="39" spans="1:6" ht="15.75" x14ac:dyDescent="0.2">
      <c r="A39" s="43"/>
      <c r="B39" s="27" t="str">
        <f>'Mesquite Police Department OHV '!E1</f>
        <v>Mesquite Police Department OHV Registration Campaign</v>
      </c>
      <c r="C39" s="27" t="str">
        <f>'Mesquite Police Department OHV '!E2</f>
        <v>Mesquite Police Department</v>
      </c>
      <c r="D39" s="28">
        <f>'Mesquite Police Department OHV '!E3</f>
        <v>15000</v>
      </c>
      <c r="E39" s="27"/>
      <c r="F39" s="27">
        <f>'Mesquite Police Department OHV '!D16</f>
        <v>0</v>
      </c>
    </row>
    <row r="40" spans="1:6" ht="15.75" x14ac:dyDescent="0.2">
      <c r="A40" s="43"/>
      <c r="B40" s="27" t="str">
        <f>'Moapa Valley Fire District EMS '!E1</f>
        <v>Moapa Valley Fire District EMS OHV</v>
      </c>
      <c r="C40" s="27" t="str">
        <f>'Moapa Valley Fire District EMS '!E2</f>
        <v>Moapa Valley Fire Protection District</v>
      </c>
      <c r="D40" s="33">
        <f>'Moapa Valley Fire District EMS '!E3</f>
        <v>31307.51</v>
      </c>
      <c r="E40" s="27"/>
      <c r="F40" s="27">
        <f>'Moapa Valley Fire District EMS '!D16</f>
        <v>0</v>
      </c>
    </row>
    <row r="41" spans="1:6" s="20" customFormat="1" ht="15.75" x14ac:dyDescent="0.2">
      <c r="A41" s="36"/>
      <c r="B41" s="30" t="s">
        <v>83</v>
      </c>
      <c r="C41" s="31"/>
      <c r="D41" s="31"/>
      <c r="E41" s="31"/>
      <c r="F41" s="31"/>
    </row>
    <row r="42" spans="1:6" ht="15.75" x14ac:dyDescent="0.2">
      <c r="A42" s="37"/>
      <c r="B42" s="37" t="s">
        <v>85</v>
      </c>
      <c r="C42" s="25"/>
      <c r="D42" s="25"/>
      <c r="E42" s="25"/>
      <c r="F42" s="25"/>
    </row>
    <row r="43" spans="1:6" ht="15.75" x14ac:dyDescent="0.2">
      <c r="C43" s="25" t="s">
        <v>86</v>
      </c>
      <c r="D43" s="44">
        <f>SUM(D4:D40)</f>
        <v>2636203.9899999998</v>
      </c>
    </row>
    <row r="44" spans="1:6" ht="15.75" x14ac:dyDescent="0.2">
      <c r="C44" s="25" t="s">
        <v>87</v>
      </c>
      <c r="D44" s="44">
        <v>1500000</v>
      </c>
    </row>
    <row r="45" spans="1:6" ht="15.75" x14ac:dyDescent="0.2">
      <c r="C45" s="25" t="s">
        <v>75</v>
      </c>
      <c r="D45" s="25"/>
      <c r="E45" s="25">
        <f>SUM(E4:E24,E25:E40)</f>
        <v>0</v>
      </c>
    </row>
  </sheetData>
  <mergeCells count="7">
    <mergeCell ref="A35:A40"/>
    <mergeCell ref="A23:A29"/>
    <mergeCell ref="B2:F2"/>
    <mergeCell ref="A4:A9"/>
    <mergeCell ref="A11:A14"/>
    <mergeCell ref="A16:A21"/>
    <mergeCell ref="B33:F3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DAF74-DE04-42FF-8E3E-F0B16DA12EC0}">
  <sheetPr>
    <pageSetUpPr fitToPage="1"/>
  </sheetPr>
  <dimension ref="A1:E25"/>
  <sheetViews>
    <sheetView topLeftCell="A7" zoomScale="70" zoomScaleNormal="70" workbookViewId="0">
      <selection activeCell="D3" sqref="D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46</v>
      </c>
    </row>
    <row r="2" spans="1:5" ht="15.75" x14ac:dyDescent="0.2">
      <c r="A2" s="10" t="s">
        <v>18</v>
      </c>
      <c r="E2" s="11" t="s">
        <v>29</v>
      </c>
    </row>
    <row r="3" spans="1:5" ht="15.75" x14ac:dyDescent="0.2">
      <c r="A3" s="10" t="s">
        <v>19</v>
      </c>
      <c r="E3" s="14">
        <v>125381.9</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0CBF0-EECB-45BD-84B2-8C2A3738CC71}">
  <sheetPr>
    <pageSetUpPr fitToPage="1"/>
  </sheetPr>
  <dimension ref="A1:E25"/>
  <sheetViews>
    <sheetView topLeftCell="A7" zoomScale="70" zoomScaleNormal="70" workbookViewId="0">
      <selection activeCell="E3" sqref="E3"/>
    </sheetView>
  </sheetViews>
  <sheetFormatPr defaultRowHeight="12.75" x14ac:dyDescent="0.2"/>
  <cols>
    <col min="1" max="1" width="69.83203125" customWidth="1"/>
    <col min="2" max="2" width="17.33203125" customWidth="1"/>
    <col min="3" max="3" width="9.33203125" customWidth="1"/>
    <col min="4" max="4" width="16.1640625" customWidth="1"/>
    <col min="5" max="5" width="72" customWidth="1"/>
  </cols>
  <sheetData>
    <row r="1" spans="1:5" ht="15.75" x14ac:dyDescent="0.2">
      <c r="A1" s="10" t="s">
        <v>17</v>
      </c>
      <c r="E1" s="11" t="s">
        <v>30</v>
      </c>
    </row>
    <row r="2" spans="1:5" ht="15.75" x14ac:dyDescent="0.2">
      <c r="A2" s="10" t="s">
        <v>18</v>
      </c>
      <c r="E2" s="11" t="s">
        <v>31</v>
      </c>
    </row>
    <row r="3" spans="1:5" ht="15.75" x14ac:dyDescent="0.2">
      <c r="A3" s="10" t="s">
        <v>19</v>
      </c>
      <c r="E3" s="12">
        <v>73790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3A315-ECFB-4583-9039-5F02D563E8DF}">
  <sheetPr>
    <pageSetUpPr fitToPage="1"/>
  </sheetPr>
  <dimension ref="A1:E25"/>
  <sheetViews>
    <sheetView topLeftCell="A16"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72" customWidth="1"/>
  </cols>
  <sheetData>
    <row r="1" spans="1:5" ht="15.75" x14ac:dyDescent="0.2">
      <c r="A1" s="10" t="s">
        <v>17</v>
      </c>
      <c r="E1" s="11" t="s">
        <v>41</v>
      </c>
    </row>
    <row r="2" spans="1:5" ht="15.75" x14ac:dyDescent="0.2">
      <c r="A2" s="10" t="s">
        <v>18</v>
      </c>
      <c r="E2" s="11" t="s">
        <v>42</v>
      </c>
    </row>
    <row r="3" spans="1:5" ht="15.75" x14ac:dyDescent="0.2">
      <c r="A3" s="10" t="s">
        <v>19</v>
      </c>
      <c r="E3" s="12">
        <v>13012</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F7CD-CB98-4B22-A8A8-0298B8E56BDE}">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43</v>
      </c>
    </row>
    <row r="2" spans="1:5" ht="15.75" x14ac:dyDescent="0.2">
      <c r="A2" s="10" t="s">
        <v>18</v>
      </c>
      <c r="E2" s="11" t="s">
        <v>43</v>
      </c>
    </row>
    <row r="3" spans="1:5" ht="15.75" x14ac:dyDescent="0.2">
      <c r="A3" s="10" t="s">
        <v>19</v>
      </c>
      <c r="E3" s="12">
        <v>159280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0461-16A3-4A04-9DA9-10265316CE25}">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118.33203125" customWidth="1"/>
  </cols>
  <sheetData>
    <row r="1" spans="1:5" ht="15.75" x14ac:dyDescent="0.2">
      <c r="A1" s="10" t="s">
        <v>17</v>
      </c>
      <c r="E1" s="11" t="s">
        <v>58</v>
      </c>
    </row>
    <row r="2" spans="1:5" ht="15.75" x14ac:dyDescent="0.2">
      <c r="A2" s="10" t="s">
        <v>18</v>
      </c>
      <c r="E2" s="11" t="s">
        <v>59</v>
      </c>
    </row>
    <row r="3" spans="1:5" ht="15.75" x14ac:dyDescent="0.2">
      <c r="A3" s="10" t="s">
        <v>19</v>
      </c>
      <c r="E3" s="14">
        <v>39066.400000000001</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CD3D-68EC-4940-B876-FC6508F932BF}">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80.83203125" customWidth="1"/>
  </cols>
  <sheetData>
    <row r="1" spans="1:5" ht="15.75" x14ac:dyDescent="0.2">
      <c r="A1" s="10" t="s">
        <v>17</v>
      </c>
      <c r="E1" s="11" t="s">
        <v>60</v>
      </c>
    </row>
    <row r="2" spans="1:5" ht="15.75" x14ac:dyDescent="0.2">
      <c r="A2" s="10" t="s">
        <v>18</v>
      </c>
      <c r="E2" s="11" t="s">
        <v>61</v>
      </c>
    </row>
    <row r="3" spans="1:5" ht="15.75" x14ac:dyDescent="0.2">
      <c r="A3" s="10" t="s">
        <v>19</v>
      </c>
      <c r="E3" s="12">
        <v>45518</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37BD-4DE5-4C9E-9178-3A06447AE50B}">
  <sheetPr>
    <pageSetUpPr fitToPage="1"/>
  </sheetPr>
  <dimension ref="A1:E25"/>
  <sheetViews>
    <sheetView topLeftCell="A13"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34</v>
      </c>
    </row>
    <row r="2" spans="1:5" ht="15.75" x14ac:dyDescent="0.2">
      <c r="A2" s="10" t="s">
        <v>18</v>
      </c>
      <c r="E2" s="11" t="s">
        <v>35</v>
      </c>
    </row>
    <row r="3" spans="1:5" ht="15.75" x14ac:dyDescent="0.2">
      <c r="A3" s="10" t="s">
        <v>19</v>
      </c>
      <c r="E3" s="12">
        <v>39614</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30A8-1E72-4A03-A555-CC6D971DA0E3}">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70</v>
      </c>
    </row>
    <row r="2" spans="1:5" ht="15.75" x14ac:dyDescent="0.2">
      <c r="A2" s="10" t="s">
        <v>18</v>
      </c>
      <c r="E2" s="11" t="s">
        <v>71</v>
      </c>
    </row>
    <row r="3" spans="1:5" ht="15.75" x14ac:dyDescent="0.2">
      <c r="A3" s="10" t="s">
        <v>19</v>
      </c>
      <c r="E3" s="12">
        <v>124955</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5E02-0964-4884-9118-69BC6CEFCE00}">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62</v>
      </c>
    </row>
    <row r="2" spans="1:5" ht="15.75" x14ac:dyDescent="0.2">
      <c r="A2" s="10" t="s">
        <v>18</v>
      </c>
      <c r="E2" s="11" t="s">
        <v>63</v>
      </c>
    </row>
    <row r="3" spans="1:5" ht="15.75" x14ac:dyDescent="0.2">
      <c r="A3" s="10" t="s">
        <v>19</v>
      </c>
      <c r="E3" s="12">
        <v>25850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7324E-E3D1-4E7B-A322-073A880E073B}">
  <sheetPr>
    <pageSetUpPr fitToPage="1"/>
  </sheetPr>
  <dimension ref="A1:E25"/>
  <sheetViews>
    <sheetView topLeftCell="A4"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62" customWidth="1"/>
  </cols>
  <sheetData>
    <row r="1" spans="1:5" ht="15.75" x14ac:dyDescent="0.2">
      <c r="A1" s="10" t="s">
        <v>17</v>
      </c>
      <c r="E1" s="11" t="s">
        <v>66</v>
      </c>
    </row>
    <row r="2" spans="1:5" ht="15.75" x14ac:dyDescent="0.2">
      <c r="A2" s="10" t="s">
        <v>18</v>
      </c>
      <c r="E2" s="11" t="s">
        <v>67</v>
      </c>
    </row>
    <row r="3" spans="1:5" ht="15.75" x14ac:dyDescent="0.2">
      <c r="A3" s="10" t="s">
        <v>19</v>
      </c>
      <c r="E3" s="12">
        <v>16961</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4AB78-4AA2-48C2-948F-D3AE5632FED4}">
  <dimension ref="A3:H73"/>
  <sheetViews>
    <sheetView topLeftCell="C34" workbookViewId="0">
      <selection activeCell="I71" sqref="I71"/>
    </sheetView>
  </sheetViews>
  <sheetFormatPr defaultRowHeight="12.75" x14ac:dyDescent="0.2"/>
  <cols>
    <col min="1" max="1" width="12.33203125" bestFit="1" customWidth="1"/>
    <col min="2" max="2" width="112" bestFit="1" customWidth="1"/>
    <col min="3" max="3" width="85.5" bestFit="1" customWidth="1"/>
    <col min="4" max="4" width="67.5" bestFit="1" customWidth="1"/>
    <col min="5" max="6" width="22.1640625" bestFit="1" customWidth="1"/>
    <col min="7" max="7" width="19" bestFit="1" customWidth="1"/>
  </cols>
  <sheetData>
    <row r="3" spans="1:6" x14ac:dyDescent="0.2">
      <c r="A3" s="10"/>
      <c r="B3" s="15" t="s">
        <v>17</v>
      </c>
      <c r="C3" s="15" t="s">
        <v>18</v>
      </c>
      <c r="D3" s="15" t="s">
        <v>74</v>
      </c>
      <c r="E3" s="15" t="s">
        <v>75</v>
      </c>
      <c r="F3" s="15" t="s">
        <v>76</v>
      </c>
    </row>
    <row r="4" spans="1:6" x14ac:dyDescent="0.2">
      <c r="A4" s="19"/>
      <c r="B4" s="16" t="str">
        <f>'Analysis of the Economic Im'!E1</f>
        <v>Analysis of the Economic Impact of Outdoor Recreation in Nevada</v>
      </c>
      <c r="C4" s="16" t="str">
        <f>'Analysis of the Economic Im'!E2</f>
        <v>Nevada Division of Outdoor Recreation, Colin Robertson, Administrator</v>
      </c>
      <c r="D4" s="17">
        <f>'Analysis of the Economic Im'!E3</f>
        <v>150000</v>
      </c>
      <c r="E4" s="16"/>
      <c r="F4" s="16">
        <f>'Analysis of the Economic Im'!D16</f>
        <v>0</v>
      </c>
    </row>
    <row r="5" spans="1:6" x14ac:dyDescent="0.2">
      <c r="A5" s="19"/>
      <c r="B5" s="16" t="str">
        <f>'Carson City Sheriff’s Office Of'!E1</f>
        <v>Carson City Sheriff’s Office Off-Highway Vehicle Program</v>
      </c>
      <c r="C5" s="16" t="str">
        <f>'Carson City Sheriff’s Office Of'!E2</f>
        <v>Carson City Sheriff's office</v>
      </c>
      <c r="D5" s="17">
        <f>'Carson City Sheriff’s Office Of'!E3</f>
        <v>62654</v>
      </c>
      <c r="E5" s="16"/>
      <c r="F5" s="16">
        <f>'Carson City Sheriff’s Office Of'!D16</f>
        <v>0</v>
      </c>
    </row>
    <row r="6" spans="1:6" x14ac:dyDescent="0.2">
      <c r="A6" s="19"/>
      <c r="B6" s="16" t="str">
        <f>'Cultural Resource preservation '!E1</f>
        <v>Cultural Resource preservation Education &amp; Interpretive Plan for 10 Visited Archaeological Sites</v>
      </c>
      <c r="C6" s="16" t="str">
        <f>'Cultural Resource preservation '!E2</f>
        <v>Nevadans for Cultural Preservation</v>
      </c>
      <c r="D6" s="17">
        <f>'Cultural Resource preservation '!E3</f>
        <v>77769</v>
      </c>
      <c r="E6" s="16"/>
      <c r="F6" s="16">
        <f>'Cultural Resource preservation '!D16</f>
        <v>0</v>
      </c>
    </row>
    <row r="7" spans="1:6" x14ac:dyDescent="0.2">
      <c r="A7" s="19"/>
      <c r="B7" s="16" t="str">
        <f>'Elko Motocross Track'!E1</f>
        <v>Elko Motocross Track</v>
      </c>
      <c r="C7" s="16" t="str">
        <f>'Elko Motocross Track'!E2</f>
        <v>Elko Motocross Club</v>
      </c>
      <c r="D7" s="17">
        <f>'Elko Motocross Track'!E3</f>
        <v>478061</v>
      </c>
      <c r="E7" s="16"/>
      <c r="F7" s="16">
        <f>'Elko Motocross Track'!D16</f>
        <v>0</v>
      </c>
    </row>
    <row r="8" spans="1:6" x14ac:dyDescent="0.2">
      <c r="A8" s="19"/>
      <c r="B8" s="16" t="str">
        <f>'Humboldt- Toiyabe National Fore'!E1</f>
        <v>Humboldt- Toiyabe National Forest OHV Route Maintenance</v>
      </c>
      <c r="C8" s="16" t="str">
        <f>'Humboldt- Toiyabe National Fore'!E2</f>
        <v>Great Basin Institute</v>
      </c>
      <c r="D8" s="18">
        <f>'Humboldt- Toiyabe National Fore'!E3</f>
        <v>185465.21</v>
      </c>
      <c r="E8" s="16"/>
      <c r="F8" s="16">
        <f>'Humboldt- Toiyabe National Fore'!D16</f>
        <v>0</v>
      </c>
    </row>
    <row r="9" spans="1:6" x14ac:dyDescent="0.2">
      <c r="A9" s="19"/>
      <c r="B9" s="16" t="str">
        <f>'Kingsbury Stinger Trail and Tra'!E1</f>
        <v>Kingsbury Stinger Trail and Trailhead Improvements</v>
      </c>
      <c r="C9" s="16" t="str">
        <f>'Kingsbury Stinger Trail and Tra'!E2</f>
        <v>Tahoe Area Mountain Biking Association</v>
      </c>
      <c r="D9" s="17">
        <f>'Kingsbury Stinger Trail and Tra'!E3</f>
        <v>73790</v>
      </c>
      <c r="E9" s="16"/>
      <c r="F9" s="16">
        <f>'Kingsbury Stinger Trail and Tra'!D16</f>
        <v>0</v>
      </c>
    </row>
    <row r="10" spans="1:6" x14ac:dyDescent="0.2">
      <c r="A10" s="19"/>
      <c r="B10" s="16" t="str">
        <f>'OHV Education and Marketing'!E1</f>
        <v>OHV Education and Marketing</v>
      </c>
      <c r="C10" s="16" t="str">
        <f>'OHV Education and Marketing'!E2</f>
        <v>MXT Media</v>
      </c>
      <c r="D10" s="17">
        <f>'OHV Education and Marketing'!E3</f>
        <v>409900</v>
      </c>
      <c r="E10" s="16"/>
      <c r="F10" s="16">
        <f>'OHV Education and Marketing'!D16</f>
        <v>0</v>
      </c>
    </row>
    <row r="11" spans="1:6" x14ac:dyDescent="0.2">
      <c r="A11" s="19"/>
      <c r="B11" s="16" t="str">
        <f>'Las Vegas Metro Police Departme'!E1</f>
        <v>Las Vegas Metro Police Department Northeast Area Command Resident Section Off-Highway Vehicle Enforcement Grant</v>
      </c>
      <c r="C11" s="16" t="str">
        <f>'Las Vegas Metro Police Departme'!E2</f>
        <v>Las Vegas Metropolitan Police Department</v>
      </c>
      <c r="D11" s="17">
        <f>'Las Vegas Metro Police Departme'!E3</f>
        <v>72531</v>
      </c>
      <c r="E11" s="16"/>
      <c r="F11" s="16">
        <f>'Las Vegas Metro Police Departme'!D16</f>
        <v>0</v>
      </c>
    </row>
    <row r="12" spans="1:6" x14ac:dyDescent="0.2">
      <c r="A12" s="19"/>
      <c r="B12" s="16" t="str">
        <f>'Logandale Trails Stewardship'!E1</f>
        <v>Logandale Trails Stewardship</v>
      </c>
      <c r="C12" s="16" t="str">
        <f>'Logandale Trails Stewardship'!E2</f>
        <v>Vegas Valley Four Wheelers</v>
      </c>
      <c r="D12" s="17">
        <f>'Logandale Trails Stewardship'!E3</f>
        <v>39614</v>
      </c>
      <c r="E12" s="16"/>
      <c r="F12" s="16">
        <f>'Logandale Trails Stewardship'!D16</f>
        <v>0</v>
      </c>
    </row>
    <row r="13" spans="1:6" x14ac:dyDescent="0.2">
      <c r="A13" s="19"/>
      <c r="B13" s="16" t="str">
        <f>'Mesquite Police Department OHV '!E1</f>
        <v>Mesquite Police Department OHV Registration Campaign</v>
      </c>
      <c r="C13" s="16" t="str">
        <f>'Mesquite Police Department OHV '!E2</f>
        <v>Mesquite Police Department</v>
      </c>
      <c r="D13" s="17">
        <f>'Mesquite Police Department OHV '!E3</f>
        <v>15000</v>
      </c>
      <c r="E13" s="16"/>
      <c r="F13" s="16">
        <f>'Mesquite Police Department OHV '!D16</f>
        <v>0</v>
      </c>
    </row>
    <row r="14" spans="1:6" x14ac:dyDescent="0.2">
      <c r="A14" s="19"/>
      <c r="B14" s="16" t="str">
        <f>'Moapa Valley Fire District EMS '!E1</f>
        <v>Moapa Valley Fire District EMS OHV</v>
      </c>
      <c r="C14" s="16" t="str">
        <f>'Moapa Valley Fire District EMS '!E2</f>
        <v>Moapa Valley Fire Protection District</v>
      </c>
      <c r="D14" s="18">
        <f>'Moapa Valley Fire District EMS '!E3</f>
        <v>31307.51</v>
      </c>
      <c r="E14" s="16"/>
      <c r="F14" s="16">
        <f>'Moapa Valley Fire District EMS '!D16</f>
        <v>0</v>
      </c>
    </row>
    <row r="15" spans="1:6" x14ac:dyDescent="0.2">
      <c r="A15" s="19"/>
      <c r="B15" s="16" t="str">
        <f>'Nevada Mapping Collaborative'!E1</f>
        <v>Nevada Mapping Collaborative</v>
      </c>
      <c r="C15" s="16" t="str">
        <f>'Nevada Mapping Collaborative'!E2</f>
        <v>Great Basin Institute</v>
      </c>
      <c r="D15" s="18">
        <f>'Nevada Mapping Collaborative'!E3</f>
        <v>83603.5</v>
      </c>
      <c r="E15" s="16"/>
      <c r="F15" s="16">
        <f>'Nevada Mapping Collaborative'!D16</f>
        <v>0</v>
      </c>
    </row>
    <row r="16" spans="1:6" x14ac:dyDescent="0.2">
      <c r="A16" s="19"/>
      <c r="B16" s="16" t="str">
        <f>'Nevada Off-Road Naturalist Trai'!E1</f>
        <v>Nevada Off-Road Naturalist Trail—East Walker River</v>
      </c>
      <c r="C16" s="16" t="str">
        <f>'Nevada Off-Road Naturalist Trai'!E2</f>
        <v>Nevada Division of Natural Heritage</v>
      </c>
      <c r="D16" s="17">
        <f>'Nevada Off-Road Naturalist Trai'!E3</f>
        <v>13012</v>
      </c>
      <c r="E16" s="16"/>
      <c r="F16" s="16">
        <f>'Nevada Off-Road Naturalist Trai'!D16</f>
        <v>0</v>
      </c>
    </row>
    <row r="17" spans="1:6" x14ac:dyDescent="0.2">
      <c r="A17" s="19"/>
      <c r="B17" s="16" t="str">
        <f>'Nevada Offroad Association'!E1</f>
        <v>Nevada Offroad Association</v>
      </c>
      <c r="C17" s="16" t="str">
        <f>'Nevada Offroad Association'!E2</f>
        <v>Nevada Offroad Association</v>
      </c>
      <c r="D17" s="17">
        <f>'Nevada Offroad Association'!E3</f>
        <v>159280</v>
      </c>
      <c r="E17" s="16"/>
      <c r="F17" s="16">
        <f>'Nevada Offroad Association'!D16</f>
        <v>0</v>
      </c>
    </row>
    <row r="18" spans="1:6" x14ac:dyDescent="0.2">
      <c r="A18" s="19"/>
      <c r="B18" s="16" t="str">
        <f>'Nevada OHV - Ride Safe - Ride S'!E1</f>
        <v>Nevada OHV - Ride Safe - Ride Smart</v>
      </c>
      <c r="C18" s="16" t="str">
        <f>'Nevada OHV - Ride Safe - Ride S'!E2</f>
        <v>Nevada Outdoor School</v>
      </c>
      <c r="D18" s="17">
        <f>'Nevada OHV - Ride Safe - Ride S'!E3</f>
        <v>51622</v>
      </c>
      <c r="E18" s="16"/>
      <c r="F18" s="16">
        <f>'Nevada OHV - Ride Safe - Ride S'!D16</f>
        <v>0</v>
      </c>
    </row>
    <row r="19" spans="1:6" x14ac:dyDescent="0.2">
      <c r="A19" s="19"/>
      <c r="B19" s="16" t="str">
        <f>'Nevada OHV Recreation Technicia'!E1</f>
        <v>Nevada OHV Recreation Technicians</v>
      </c>
      <c r="C19" s="16" t="str">
        <f>'Nevada OHV Recreation Technicia'!E2</f>
        <v>Great Basin Institute</v>
      </c>
      <c r="D19" s="18">
        <f>'Nevada OHV Recreation Technicia'!E3</f>
        <v>125381.9</v>
      </c>
      <c r="E19" s="16"/>
      <c r="F19" s="16">
        <f>'Nevada OHV Recreation Technicia'!D16</f>
        <v>0</v>
      </c>
    </row>
    <row r="20" spans="1:6" x14ac:dyDescent="0.2">
      <c r="A20" s="19"/>
      <c r="B20" s="16" t="str">
        <f>'Off Road Vehicle Removal Equipm'!E1</f>
        <v>Off Road Vehicle Removal Equipment</v>
      </c>
      <c r="C20" s="16" t="str">
        <f>'Off Road Vehicle Removal Equipm'!E2</f>
        <v>775 Offroad &amp; Recovery</v>
      </c>
      <c r="D20" s="17">
        <f>'Off Road Vehicle Removal Equipm'!E3</f>
        <v>9100</v>
      </c>
      <c r="E20" s="16"/>
      <c r="F20" s="16">
        <f>'Off Road Vehicle Removal Equipm'!D16</f>
        <v>0</v>
      </c>
    </row>
    <row r="21" spans="1:6" x14ac:dyDescent="0.2">
      <c r="A21" s="19"/>
      <c r="B21" s="16" t="str">
        <f>'Offroad Vehicle Recovery Traini'!E1</f>
        <v>Offroad Vehicle Recovery Training</v>
      </c>
      <c r="C21" s="16" t="str">
        <f>'Offroad Vehicle Recovery Traini'!E2</f>
        <v>775 Offroad &amp; Recovery</v>
      </c>
      <c r="D21" s="17">
        <f>'Offroad Vehicle Recovery Traini'!E3</f>
        <v>5500</v>
      </c>
      <c r="E21" s="16"/>
      <c r="F21" s="16">
        <f>'Offroad Vehicle Recovery Traini'!D16</f>
        <v>0</v>
      </c>
    </row>
    <row r="22" spans="1:6" x14ac:dyDescent="0.2">
      <c r="A22" s="19"/>
      <c r="B22" s="16" t="str">
        <f>'OHV Safety Training and Educati'!E1</f>
        <v>OHV Safety Training and Education SNORR</v>
      </c>
      <c r="C22" s="16" t="str">
        <f>'OHV Safety Training and Educati'!E2</f>
        <v>Southern Nevada Off Road Recovery</v>
      </c>
      <c r="D22" s="17">
        <f>'OHV Safety Training and Educati'!E3</f>
        <v>92157</v>
      </c>
      <c r="E22" s="16"/>
      <c r="F22" s="16">
        <f>'OHV Safety Training and Educati'!D16</f>
        <v>0</v>
      </c>
    </row>
    <row r="23" spans="1:6" x14ac:dyDescent="0.2">
      <c r="A23" s="19"/>
      <c r="B23" s="16" t="str">
        <f>'OHV Trail, Staging &amp; Desert Cle'!E1</f>
        <v>OHV Trail, Staging &amp; Desert Clean up</v>
      </c>
      <c r="C23" s="16" t="str">
        <f>'OHV Trail, Staging &amp; Desert Cle'!E2</f>
        <v>Desert Pigs</v>
      </c>
      <c r="D23" s="17">
        <f>'OHV Trail, Staging &amp; Desert Cle'!E3</f>
        <v>37535</v>
      </c>
      <c r="E23" s="16"/>
      <c r="F23" s="16">
        <f>'OHV Trail, Staging &amp; Desert Cle'!D16</f>
        <v>0</v>
      </c>
    </row>
    <row r="24" spans="1:6" x14ac:dyDescent="0.2">
      <c r="A24" s="19"/>
      <c r="B24" s="16" t="str">
        <f>'Pershing County Sheriff’s Offic'!E1</f>
        <v>Pershing County Sheriff’s Office OHV Program</v>
      </c>
      <c r="C24" s="16" t="str">
        <f>'Pershing County Sheriff’s Offic'!E2</f>
        <v>Pershing County Sheriff's Office</v>
      </c>
      <c r="D24" s="18">
        <f>'Pershing County Sheriff’s Offic'!E3</f>
        <v>30252.25</v>
      </c>
      <c r="E24" s="16"/>
      <c r="F24" s="16">
        <f>'Pershing County Sheriff’s Offic'!D16</f>
        <v>0</v>
      </c>
    </row>
    <row r="25" spans="1:6" x14ac:dyDescent="0.2">
      <c r="A25" s="19"/>
      <c r="B25" s="16" t="str">
        <f>'Pine Grove OHV Damage Mitigatio'!E1</f>
        <v>Pine Grove OHV Damage Mitigation</v>
      </c>
      <c r="C25" s="16" t="str">
        <f>'Pine Grove OHV Damage Mitigatio'!E2</f>
        <v>Pine Nut Mountains Trail Association ; Friends of Pine Grove; Nevada Offroad Association</v>
      </c>
      <c r="D25" s="18">
        <f>'Pine Grove OHV Damage Mitigatio'!E3</f>
        <v>39066.400000000001</v>
      </c>
      <c r="E25" s="16"/>
      <c r="F25" s="16">
        <f>'Pine Grove OHV Damage Mitigatio'!D16</f>
        <v>0</v>
      </c>
    </row>
    <row r="26" spans="1:6" x14ac:dyDescent="0.2">
      <c r="A26" s="19"/>
      <c r="B26" s="16" t="str">
        <f>'PNMTA Education, Outreach and M'!E1</f>
        <v>PNMTA Education, Outreach and Mapping</v>
      </c>
      <c r="C26" s="16" t="str">
        <f>'PNMTA Education, Outreach and M'!E2</f>
        <v>Pine Nut Mountains Trail Association</v>
      </c>
      <c r="D26" s="17">
        <f>'PNMTA Education, Outreach and M'!E3</f>
        <v>45518</v>
      </c>
      <c r="E26" s="16"/>
      <c r="F26" s="16">
        <f>'PNMTA Education, Outreach and M'!D16</f>
        <v>0</v>
      </c>
    </row>
    <row r="27" spans="1:6" x14ac:dyDescent="0.2">
      <c r="A27" s="19"/>
      <c r="B27" s="16" t="str">
        <f>'RAD Outreach'!E1</f>
        <v>RAD Outreach</v>
      </c>
      <c r="C27" s="16" t="str">
        <f>'RAD Outreach'!E2</f>
        <v>Reno Area Dirtriders</v>
      </c>
      <c r="D27" s="17">
        <f>'RAD Outreach'!E3</f>
        <v>25850</v>
      </c>
      <c r="E27" s="16"/>
      <c r="F27" s="16">
        <f>'RAD Outreach'!D16</f>
        <v>0</v>
      </c>
    </row>
    <row r="28" spans="1:6" x14ac:dyDescent="0.2">
      <c r="A28" s="19"/>
      <c r="B28" s="16" t="str">
        <f>'Ride Safe and Smart Humboldt Co'!E1</f>
        <v>Ride Safe and Smart Humboldt County</v>
      </c>
      <c r="C28" s="16" t="str">
        <f>'Ride Safe and Smart Humboldt Co'!E2</f>
        <v>Humboldt County Sheriff's Office</v>
      </c>
      <c r="D28" s="17">
        <f>'Ride Safe and Smart Humboldt Co'!E3</f>
        <v>28889</v>
      </c>
      <c r="E28" s="16"/>
      <c r="F28" s="16">
        <f>'Ride Safe and Smart Humboldt Co'!D16</f>
        <v>0</v>
      </c>
    </row>
    <row r="29" spans="1:6" x14ac:dyDescent="0.2">
      <c r="A29" s="19"/>
      <c r="B29" s="16" t="str">
        <f>'Silver State RaceMedX'!E1</f>
        <v>Silver State RaceMedX</v>
      </c>
      <c r="C29" s="16" t="str">
        <f>'Silver State RaceMedX'!E2</f>
        <v>Silver State RaceMedX (Formerly MotoMedX)</v>
      </c>
      <c r="D29" s="17">
        <f>'Silver State RaceMedX'!E3</f>
        <v>16961</v>
      </c>
      <c r="E29" s="16"/>
      <c r="F29" s="16">
        <f>'Silver State RaceMedX'!D16</f>
        <v>0</v>
      </c>
    </row>
    <row r="30" spans="1:6" x14ac:dyDescent="0.2">
      <c r="A30" s="19"/>
      <c r="B30" s="16" t="str">
        <f>'SunBuggy Trash Patrol'!E1</f>
        <v>SunBuggy Trash Patrol</v>
      </c>
      <c r="C30" s="16" t="str">
        <f>'SunBuggy Trash Patrol'!E2</f>
        <v>SunBuggy Fun Rentals Inc.</v>
      </c>
      <c r="D30" s="18">
        <f>'SunBuggy Trash Patrol'!E3</f>
        <v>52038.22</v>
      </c>
      <c r="E30" s="16"/>
      <c r="F30" s="16">
        <f>'SunBuggy Trash Patrol'!D16</f>
        <v>0</v>
      </c>
    </row>
    <row r="31" spans="1:6" x14ac:dyDescent="0.2">
      <c r="A31" s="19"/>
      <c r="B31" s="16" t="str">
        <f>'Tread Lightly! Nevada'!E1</f>
        <v>Tread Lightly! Nevada</v>
      </c>
      <c r="C31" s="16" t="str">
        <f>'Tread Lightly! Nevada'!E2</f>
        <v>Tread Lightly!</v>
      </c>
      <c r="D31" s="17">
        <f>'Tread Lightly! Nevada'!E3</f>
        <v>124955</v>
      </c>
      <c r="E31" s="16"/>
      <c r="F31" s="16">
        <f>'Tread Lightly! Nevada'!D16</f>
        <v>0</v>
      </c>
    </row>
    <row r="32" spans="1:6" x14ac:dyDescent="0.2">
      <c r="A32" s="19"/>
      <c r="B32" s="16" t="str">
        <f>'Wilson Canyon OHV Remediation, '!E1</f>
        <v>Wilson Canyon OHV Remediation, Phase 1</v>
      </c>
      <c r="C32" s="16" t="str">
        <f>'Wilson Canyon OHV Remediation, '!E2</f>
        <v>Walker Basin Conservancy</v>
      </c>
      <c r="D32" s="17">
        <f>'Wilson Canyon OHV Remediation, '!E3</f>
        <v>99391</v>
      </c>
      <c r="E32" s="16"/>
      <c r="F32" s="16">
        <f>'Wilson Canyon OHV Remediation, '!D16</f>
        <v>0</v>
      </c>
    </row>
    <row r="37" spans="2:8" x14ac:dyDescent="0.2">
      <c r="B37" s="38" t="s">
        <v>84</v>
      </c>
      <c r="C37" s="39"/>
      <c r="D37" s="39"/>
      <c r="E37" s="39"/>
      <c r="F37" s="39"/>
    </row>
    <row r="38" spans="2:8" x14ac:dyDescent="0.2">
      <c r="B38" s="23" t="str">
        <f>'PRESENTATION AGENDA'!B3</f>
        <v>PROJECT NAME</v>
      </c>
      <c r="C38" s="23" t="str">
        <f>'PRESENTATION AGENDA'!C3</f>
        <v>APPLICANT</v>
      </c>
      <c r="D38" s="23" t="str">
        <f>'PRESENTATION AGENDA'!D3</f>
        <v>FUNDING REQUEST</v>
      </c>
      <c r="E38" s="23" t="str">
        <f>'PRESENTATION AGENDA'!E3</f>
        <v>FUNDING AWARDED</v>
      </c>
      <c r="F38" s="23" t="str">
        <f>'PRESENTATION AGENDA'!F3</f>
        <v>AVERAGE SCORE</v>
      </c>
      <c r="H38" s="10"/>
    </row>
    <row r="39" spans="2:8" x14ac:dyDescent="0.2">
      <c r="B39" s="22" t="str">
        <f>'PRESENTATION AGENDA'!B4</f>
        <v>Analysis of the Economic Impact of Outdoor Recreation in Nevada</v>
      </c>
      <c r="C39" s="22" t="str">
        <f>'PRESENTATION AGENDA'!C4</f>
        <v>Nevada Division of Outdoor Recreation, Colin Robertson, Administrator</v>
      </c>
      <c r="D39" s="22">
        <f>'PRESENTATION AGENDA'!D4</f>
        <v>150000</v>
      </c>
      <c r="E39" s="22">
        <f>'PRESENTATION AGENDA'!E4</f>
        <v>0</v>
      </c>
      <c r="F39" s="22">
        <f>'PRESENTATION AGENDA'!F4</f>
        <v>0</v>
      </c>
    </row>
    <row r="40" spans="2:8" x14ac:dyDescent="0.2">
      <c r="B40" s="22" t="str">
        <f>'PRESENTATION AGENDA'!B5</f>
        <v>Cultural Resource preservation Education &amp; Interpretive Plan for 10 Visited Archaeological Sites</v>
      </c>
      <c r="C40" s="22" t="str">
        <f>'PRESENTATION AGENDA'!C5</f>
        <v>Nevadans for Cultural Preservation</v>
      </c>
      <c r="D40" s="22">
        <f>'PRESENTATION AGENDA'!D5</f>
        <v>77769</v>
      </c>
      <c r="E40" s="22">
        <f>'PRESENTATION AGENDA'!E5</f>
        <v>0</v>
      </c>
      <c r="F40" s="22">
        <f>'PRESENTATION AGENDA'!F5</f>
        <v>0</v>
      </c>
    </row>
    <row r="41" spans="2:8" x14ac:dyDescent="0.2">
      <c r="B41" s="22" t="str">
        <f>'PRESENTATION AGENDA'!B6</f>
        <v>Elko Motocross Track</v>
      </c>
      <c r="C41" s="22" t="str">
        <f>'PRESENTATION AGENDA'!C6</f>
        <v>Elko Motocross Club</v>
      </c>
      <c r="D41" s="22">
        <f>'PRESENTATION AGENDA'!D6</f>
        <v>478061</v>
      </c>
      <c r="E41" s="22">
        <f>'PRESENTATION AGENDA'!E6</f>
        <v>0</v>
      </c>
      <c r="F41" s="22">
        <f>'PRESENTATION AGENDA'!F6</f>
        <v>0</v>
      </c>
    </row>
    <row r="42" spans="2:8" x14ac:dyDescent="0.2">
      <c r="B42" s="22" t="str">
        <f>'PRESENTATION AGENDA'!B7</f>
        <v>Nevada OHV - Ride Safe - Ride Smart</v>
      </c>
      <c r="C42" s="22" t="str">
        <f>'PRESENTATION AGENDA'!C7</f>
        <v>Nevada Outdoor School</v>
      </c>
      <c r="D42" s="22">
        <f>'PRESENTATION AGENDA'!D7</f>
        <v>51622</v>
      </c>
      <c r="E42" s="22">
        <f>'PRESENTATION AGENDA'!E7</f>
        <v>0</v>
      </c>
      <c r="F42" s="22">
        <f>'PRESENTATION AGENDA'!F7</f>
        <v>0</v>
      </c>
    </row>
    <row r="43" spans="2:8" x14ac:dyDescent="0.2">
      <c r="B43" s="22" t="str">
        <f>'PRESENTATION AGENDA'!B8</f>
        <v>OHV Education and Marketing</v>
      </c>
      <c r="C43" s="22" t="str">
        <f>'PRESENTATION AGENDA'!C8</f>
        <v>MXT Media</v>
      </c>
      <c r="D43" s="22">
        <f>'PRESENTATION AGENDA'!D8</f>
        <v>409900</v>
      </c>
      <c r="E43" s="22">
        <f>'PRESENTATION AGENDA'!E8</f>
        <v>0</v>
      </c>
      <c r="F43" s="22">
        <f>'PRESENTATION AGENDA'!F8</f>
        <v>0</v>
      </c>
    </row>
    <row r="44" spans="2:8" x14ac:dyDescent="0.2">
      <c r="B44" s="22" t="str">
        <f>'PRESENTATION AGENDA'!B11</f>
        <v>Humboldt- Toiyabe National Forest OHV Route Maintenance</v>
      </c>
      <c r="C44" s="22" t="str">
        <f>'PRESENTATION AGENDA'!C11</f>
        <v>Great Basin Institute</v>
      </c>
      <c r="D44" s="22">
        <f>'PRESENTATION AGENDA'!D11</f>
        <v>185465.21</v>
      </c>
      <c r="E44" s="22">
        <f>'PRESENTATION AGENDA'!E11</f>
        <v>0</v>
      </c>
      <c r="F44" s="22">
        <f>'PRESENTATION AGENDA'!F11</f>
        <v>0</v>
      </c>
    </row>
    <row r="45" spans="2:8" x14ac:dyDescent="0.2">
      <c r="B45" s="22" t="str">
        <f>'PRESENTATION AGENDA'!B12</f>
        <v>Nevada OHV Recreation Technicians</v>
      </c>
      <c r="C45" s="22" t="str">
        <f>'PRESENTATION AGENDA'!C12</f>
        <v>Great Basin Institute</v>
      </c>
      <c r="D45" s="22">
        <f>'PRESENTATION AGENDA'!D12</f>
        <v>125381.9</v>
      </c>
      <c r="E45" s="22">
        <f>'PRESENTATION AGENDA'!E12</f>
        <v>0</v>
      </c>
      <c r="F45" s="22">
        <f>'PRESENTATION AGENDA'!F12</f>
        <v>0</v>
      </c>
    </row>
    <row r="46" spans="2:8" x14ac:dyDescent="0.2">
      <c r="B46" s="22" t="str">
        <f>'PRESENTATION AGENDA'!B13</f>
        <v>Nevada Mapping Collaborative</v>
      </c>
      <c r="C46" s="22" t="str">
        <f>'PRESENTATION AGENDA'!C13</f>
        <v>Great Basin Institute</v>
      </c>
      <c r="D46" s="22">
        <f>'PRESENTATION AGENDA'!D13</f>
        <v>83603.5</v>
      </c>
      <c r="E46" s="22">
        <f>'PRESENTATION AGENDA'!E13</f>
        <v>0</v>
      </c>
      <c r="F46" s="22">
        <f>'PRESENTATION AGENDA'!F13</f>
        <v>0</v>
      </c>
    </row>
    <row r="47" spans="2:8" x14ac:dyDescent="0.2">
      <c r="B47" s="22" t="str">
        <f>'PRESENTATION AGENDA'!B9</f>
        <v>Kingsbury Stinger Trail and Trailhead Improvements</v>
      </c>
      <c r="C47" s="22" t="str">
        <f>'PRESENTATION AGENDA'!C9</f>
        <v>Tahoe Area Mountain Biking Association</v>
      </c>
      <c r="D47" s="22">
        <f>'PRESENTATION AGENDA'!D9</f>
        <v>73790</v>
      </c>
      <c r="E47" s="22">
        <f>'PRESENTATION AGENDA'!E9</f>
        <v>0</v>
      </c>
      <c r="F47" s="22">
        <f>'PRESENTATION AGENDA'!F9</f>
        <v>0</v>
      </c>
    </row>
    <row r="48" spans="2:8" x14ac:dyDescent="0.2">
      <c r="B48" s="22" t="str">
        <f>'PRESENTATION AGENDA'!B14</f>
        <v>Nevada Off-Road Naturalist Trail—East Walker River</v>
      </c>
      <c r="C48" s="22" t="str">
        <f>'PRESENTATION AGENDA'!C14</f>
        <v>Nevada Division of Natural Heritage</v>
      </c>
      <c r="D48" s="22">
        <f>'PRESENTATION AGENDA'!D14</f>
        <v>13012</v>
      </c>
      <c r="E48" s="22">
        <f>'PRESENTATION AGENDA'!E14</f>
        <v>0</v>
      </c>
      <c r="F48" s="22">
        <f>'PRESENTATION AGENDA'!F14</f>
        <v>0</v>
      </c>
    </row>
    <row r="49" spans="2:7" x14ac:dyDescent="0.2">
      <c r="B49" s="16" t="str">
        <f>'PRESENTATION AGENDA'!B16</f>
        <v>Nevada Offroad Association</v>
      </c>
      <c r="C49" s="16" t="str">
        <f>'PRESENTATION AGENDA'!C16</f>
        <v>Nevada Offroad Association</v>
      </c>
      <c r="D49" s="17">
        <f>'PRESENTATION AGENDA'!D16</f>
        <v>159280</v>
      </c>
      <c r="E49" s="16">
        <f>'PRESENTATION AGENDA'!E16</f>
        <v>0</v>
      </c>
      <c r="F49" s="16">
        <f>'PRESENTATION AGENDA'!F16</f>
        <v>0</v>
      </c>
    </row>
    <row r="50" spans="2:7" x14ac:dyDescent="0.2">
      <c r="B50" s="16" t="str">
        <f>'PRESENTATION AGENDA'!B17</f>
        <v>Pine Grove OHV Damage Mitigation</v>
      </c>
      <c r="C50" s="16" t="str">
        <f>'PRESENTATION AGENDA'!C17</f>
        <v>Pine Nut Mountains Trail Association ; Friends of Pine Grove; Nevada Offroad Association</v>
      </c>
      <c r="D50" s="18">
        <f>'PRESENTATION AGENDA'!D17</f>
        <v>39066.400000000001</v>
      </c>
      <c r="E50" s="16">
        <f>'PRESENTATION AGENDA'!E17</f>
        <v>0</v>
      </c>
      <c r="F50" s="16">
        <f>'PRESENTATION AGENDA'!F17</f>
        <v>0</v>
      </c>
    </row>
    <row r="51" spans="2:7" x14ac:dyDescent="0.2">
      <c r="B51" s="16" t="str">
        <f>'PRESENTATION AGENDA'!B18</f>
        <v>PNMTA Education, Outreach and Mapping</v>
      </c>
      <c r="C51" s="16" t="str">
        <f>'PRESENTATION AGENDA'!C18</f>
        <v>Pine Nut Mountains Trail Association</v>
      </c>
      <c r="D51" s="17">
        <f>'PRESENTATION AGENDA'!D18</f>
        <v>45518</v>
      </c>
      <c r="E51" s="16">
        <f>'PRESENTATION AGENDA'!E18</f>
        <v>0</v>
      </c>
      <c r="F51" s="16">
        <f>'PRESENTATION AGENDA'!F18</f>
        <v>0</v>
      </c>
    </row>
    <row r="52" spans="2:7" x14ac:dyDescent="0.2">
      <c r="B52" s="16" t="str">
        <f>'PRESENTATION AGENDA'!B19</f>
        <v>Logandale Trails Stewardship</v>
      </c>
      <c r="C52" s="16" t="str">
        <f>'PRESENTATION AGENDA'!C19</f>
        <v>Vegas Valley Four Wheelers</v>
      </c>
      <c r="D52" s="17">
        <f>'PRESENTATION AGENDA'!D19</f>
        <v>39614</v>
      </c>
      <c r="E52" s="16">
        <f>'PRESENTATION AGENDA'!E19</f>
        <v>0</v>
      </c>
      <c r="F52" s="16">
        <f>'PRESENTATION AGENDA'!F19</f>
        <v>0</v>
      </c>
    </row>
    <row r="53" spans="2:7" x14ac:dyDescent="0.2">
      <c r="B53" s="22" t="str">
        <f>'PRESENTATION AGENDA'!B20</f>
        <v>Tread Lightly! Nevada</v>
      </c>
      <c r="C53" s="22" t="str">
        <f>'PRESENTATION AGENDA'!C20</f>
        <v>Tread Lightly!</v>
      </c>
      <c r="D53" s="22">
        <f>'PRESENTATION AGENDA'!D20</f>
        <v>124955</v>
      </c>
      <c r="E53" s="22">
        <f>'PRESENTATION AGENDA'!E20</f>
        <v>0</v>
      </c>
      <c r="F53" s="22">
        <f>'PRESENTATION AGENDA'!F20</f>
        <v>0</v>
      </c>
      <c r="G53" s="22"/>
    </row>
    <row r="54" spans="2:7" x14ac:dyDescent="0.2">
      <c r="B54" s="22" t="str">
        <f>'PRESENTATION AGENDA'!B21</f>
        <v>RAD Outreach</v>
      </c>
      <c r="C54" s="22" t="str">
        <f>'PRESENTATION AGENDA'!C21</f>
        <v>Reno Area Dirtriders</v>
      </c>
      <c r="D54" s="22">
        <f>'PRESENTATION AGENDA'!D21</f>
        <v>25850</v>
      </c>
      <c r="E54" s="22">
        <f>'PRESENTATION AGENDA'!E21</f>
        <v>0</v>
      </c>
      <c r="F54" s="22">
        <f>'PRESENTATION AGENDA'!F21</f>
        <v>0</v>
      </c>
    </row>
    <row r="55" spans="2:7" x14ac:dyDescent="0.2">
      <c r="B55" s="22" t="str">
        <f>'PRESENTATION AGENDA'!B23</f>
        <v>Silver State RaceMedX</v>
      </c>
      <c r="C55" s="22" t="str">
        <f>'PRESENTATION AGENDA'!C23</f>
        <v>Silver State RaceMedX (Formerly MotoMedX)</v>
      </c>
      <c r="D55" s="22">
        <f>'PRESENTATION AGENDA'!D23</f>
        <v>16961</v>
      </c>
      <c r="E55" s="22">
        <f>'PRESENTATION AGENDA'!E23</f>
        <v>0</v>
      </c>
      <c r="F55" s="22">
        <f>'PRESENTATION AGENDA'!F23</f>
        <v>0</v>
      </c>
    </row>
    <row r="56" spans="2:7" x14ac:dyDescent="0.2">
      <c r="B56" s="22" t="str">
        <f>'PRESENTATION AGENDA'!B24</f>
        <v>Wilson Canyon OHV Remediation, Phase 1</v>
      </c>
      <c r="C56" s="22" t="str">
        <f>'PRESENTATION AGENDA'!C24</f>
        <v>Walker Basin Conservancy</v>
      </c>
      <c r="D56" s="22">
        <f>'PRESENTATION AGENDA'!D24</f>
        <v>99391</v>
      </c>
      <c r="E56" s="22">
        <f>'PRESENTATION AGENDA'!E24</f>
        <v>0</v>
      </c>
      <c r="F56" s="22">
        <f>'PRESENTATION AGENDA'!F24</f>
        <v>0</v>
      </c>
    </row>
    <row r="57" spans="2:7" x14ac:dyDescent="0.2">
      <c r="B57" s="22" t="str">
        <f>'PRESENTATION AGENDA'!B25</f>
        <v>OHV Trail, Staging &amp; Desert Clean up</v>
      </c>
      <c r="C57" s="22" t="str">
        <f>'PRESENTATION AGENDA'!C25</f>
        <v>Desert Pigs</v>
      </c>
      <c r="D57" s="22">
        <f>'PRESENTATION AGENDA'!D25</f>
        <v>37535</v>
      </c>
      <c r="E57" s="22">
        <f>'PRESENTATION AGENDA'!E25</f>
        <v>0</v>
      </c>
      <c r="F57" s="22">
        <f>'PRESENTATION AGENDA'!F25</f>
        <v>0</v>
      </c>
    </row>
    <row r="58" spans="2:7" x14ac:dyDescent="0.2">
      <c r="B58" s="22" t="str">
        <f>'PRESENTATION AGENDA'!B35</f>
        <v>Ride Safe and Smart Humboldt County</v>
      </c>
      <c r="C58" s="22" t="str">
        <f>'PRESENTATION AGENDA'!C35</f>
        <v>Humboldt County Sheriff's Office</v>
      </c>
      <c r="D58" s="22">
        <f>'PRESENTATION AGENDA'!D35</f>
        <v>28889</v>
      </c>
      <c r="E58" s="22">
        <f>'PRESENTATION AGENDA'!E35</f>
        <v>0</v>
      </c>
      <c r="F58" s="22">
        <f>'PRESENTATION AGENDA'!F35</f>
        <v>0</v>
      </c>
    </row>
    <row r="59" spans="2:7" x14ac:dyDescent="0.2">
      <c r="B59" s="22" t="str">
        <f>'PRESENTATION AGENDA'!B36</f>
        <v>Carson City Sheriff’s Office Off-Highway Vehicle Program</v>
      </c>
      <c r="C59" s="22" t="str">
        <f>'PRESENTATION AGENDA'!C36</f>
        <v>Carson City Sheriff's office</v>
      </c>
      <c r="D59" s="22">
        <f>'PRESENTATION AGENDA'!D36</f>
        <v>62654</v>
      </c>
      <c r="E59" s="22">
        <f>'PRESENTATION AGENDA'!E36</f>
        <v>0</v>
      </c>
      <c r="F59" s="22">
        <f>'PRESENTATION AGENDA'!F36</f>
        <v>0</v>
      </c>
    </row>
    <row r="60" spans="2:7" x14ac:dyDescent="0.2">
      <c r="B60" s="22" t="str">
        <f>'PRESENTATION AGENDA'!B37</f>
        <v>Pershing County Sheriff’s Office OHV Program</v>
      </c>
      <c r="C60" s="22" t="str">
        <f>'PRESENTATION AGENDA'!C37</f>
        <v>Pershing County Sheriff's Office</v>
      </c>
      <c r="D60" s="22">
        <f>'PRESENTATION AGENDA'!D37</f>
        <v>30252.25</v>
      </c>
      <c r="E60" s="22">
        <f>'PRESENTATION AGENDA'!E37</f>
        <v>0</v>
      </c>
      <c r="F60" s="22">
        <f>'PRESENTATION AGENDA'!F37</f>
        <v>0</v>
      </c>
    </row>
    <row r="61" spans="2:7" x14ac:dyDescent="0.2">
      <c r="B61" s="22" t="str">
        <f>'PRESENTATION AGENDA'!B38</f>
        <v>Las Vegas Metro Police Department Northeast Area Command Resident Section Off-Highway Vehicle Enforcement Grant</v>
      </c>
      <c r="C61" s="22" t="str">
        <f>'PRESENTATION AGENDA'!C38</f>
        <v>Las Vegas Metropolitan Police Department</v>
      </c>
      <c r="D61" s="22">
        <f>'PRESENTATION AGENDA'!D38</f>
        <v>72531</v>
      </c>
      <c r="E61" s="22">
        <f>'PRESENTATION AGENDA'!E38</f>
        <v>0</v>
      </c>
      <c r="F61" s="22">
        <f>'PRESENTATION AGENDA'!F38</f>
        <v>0</v>
      </c>
    </row>
    <row r="62" spans="2:7" x14ac:dyDescent="0.2">
      <c r="B62" s="22" t="str">
        <f>'PRESENTATION AGENDA'!B39</f>
        <v>Mesquite Police Department OHV Registration Campaign</v>
      </c>
      <c r="C62" s="22" t="str">
        <f>'PRESENTATION AGENDA'!C39</f>
        <v>Mesquite Police Department</v>
      </c>
      <c r="D62" s="22">
        <f>'PRESENTATION AGENDA'!D39</f>
        <v>15000</v>
      </c>
      <c r="E62" s="22">
        <f>'PRESENTATION AGENDA'!E39</f>
        <v>0</v>
      </c>
      <c r="F62" s="22">
        <f>'PRESENTATION AGENDA'!F39</f>
        <v>0</v>
      </c>
    </row>
    <row r="63" spans="2:7" x14ac:dyDescent="0.2">
      <c r="B63" s="22" t="str">
        <f>'PRESENTATION AGENDA'!B40</f>
        <v>Moapa Valley Fire District EMS OHV</v>
      </c>
      <c r="C63" s="22" t="str">
        <f>'PRESENTATION AGENDA'!C40</f>
        <v>Moapa Valley Fire Protection District</v>
      </c>
      <c r="D63" s="22">
        <f>'PRESENTATION AGENDA'!D40</f>
        <v>31307.51</v>
      </c>
      <c r="E63" s="22">
        <f>'PRESENTATION AGENDA'!E40</f>
        <v>0</v>
      </c>
      <c r="F63" s="22">
        <f>'PRESENTATION AGENDA'!F40</f>
        <v>0</v>
      </c>
    </row>
    <row r="64" spans="2:7" x14ac:dyDescent="0.2">
      <c r="B64" s="22" t="str">
        <f>'PRESENTATION AGENDA'!B29</f>
        <v>SunBuggy Trash Patrol</v>
      </c>
      <c r="C64" s="22" t="str">
        <f>'PRESENTATION AGENDA'!C29</f>
        <v>SunBuggy Fun Rentals Inc.</v>
      </c>
      <c r="D64" s="22">
        <f>'PRESENTATION AGENDA'!D29</f>
        <v>52038.22</v>
      </c>
      <c r="E64" s="22">
        <f>'PRESENTATION AGENDA'!E29</f>
        <v>0</v>
      </c>
      <c r="F64" s="22">
        <f>'PRESENTATION AGENDA'!F29</f>
        <v>0</v>
      </c>
    </row>
    <row r="65" spans="2:6" x14ac:dyDescent="0.2">
      <c r="B65" s="22" t="str">
        <f>'PRESENTATION AGENDA'!B27</f>
        <v>Off Road Vehicle Removal Equipment</v>
      </c>
      <c r="C65" s="22" t="str">
        <f>'PRESENTATION AGENDA'!C27</f>
        <v>775 Offroad &amp; Recovery</v>
      </c>
      <c r="D65" s="22">
        <f>'PRESENTATION AGENDA'!D27</f>
        <v>9100</v>
      </c>
      <c r="E65" s="22">
        <f>'PRESENTATION AGENDA'!E27</f>
        <v>0</v>
      </c>
      <c r="F65" s="22">
        <f>'PRESENTATION AGENDA'!F27</f>
        <v>0</v>
      </c>
    </row>
    <row r="66" spans="2:6" x14ac:dyDescent="0.2">
      <c r="B66" s="22" t="str">
        <f>'PRESENTATION AGENDA'!B28</f>
        <v>Offroad Vehicle Recovery Training</v>
      </c>
      <c r="C66" s="22" t="str">
        <f>'PRESENTATION AGENDA'!C28</f>
        <v>775 Offroad &amp; Recovery</v>
      </c>
      <c r="D66" s="22">
        <f>'PRESENTATION AGENDA'!D28</f>
        <v>5500</v>
      </c>
      <c r="E66" s="22">
        <f>'PRESENTATION AGENDA'!E28</f>
        <v>0</v>
      </c>
      <c r="F66" s="22">
        <f>'PRESENTATION AGENDA'!F28</f>
        <v>0</v>
      </c>
    </row>
    <row r="67" spans="2:6" x14ac:dyDescent="0.2">
      <c r="B67" s="22" t="str">
        <f>'PRESENTATION AGENDA'!B26</f>
        <v>OHV Safety Training and Education SNORR</v>
      </c>
      <c r="C67" s="22" t="str">
        <f>'PRESENTATION AGENDA'!C26</f>
        <v>Southern Nevada Off Road Recovery</v>
      </c>
      <c r="D67" s="22">
        <f>'PRESENTATION AGENDA'!D26</f>
        <v>92157</v>
      </c>
      <c r="E67" s="22">
        <f>'PRESENTATION AGENDA'!E26</f>
        <v>0</v>
      </c>
      <c r="F67" s="22">
        <f>'PRESENTATION AGENDA'!F26</f>
        <v>0</v>
      </c>
    </row>
    <row r="70" spans="2:6" ht="15.75" x14ac:dyDescent="0.2">
      <c r="C70" s="25" t="s">
        <v>86</v>
      </c>
      <c r="D70" s="44">
        <f>SUM(D39:D67)</f>
        <v>2636203.9899999998</v>
      </c>
    </row>
    <row r="71" spans="2:6" ht="15.75" x14ac:dyDescent="0.2">
      <c r="C71" s="25" t="s">
        <v>88</v>
      </c>
      <c r="D71" s="44">
        <v>1500000</v>
      </c>
    </row>
    <row r="72" spans="2:6" ht="15.75" x14ac:dyDescent="0.2">
      <c r="C72" s="25" t="s">
        <v>75</v>
      </c>
      <c r="D72" s="25"/>
      <c r="E72" s="25">
        <f>SUM(E39:E67)</f>
        <v>0</v>
      </c>
    </row>
    <row r="73" spans="2:6" ht="15.75" x14ac:dyDescent="0.2">
      <c r="C73" s="25" t="s">
        <v>87</v>
      </c>
      <c r="D73" s="25"/>
      <c r="E73" s="45">
        <f>D71-E72</f>
        <v>1500000</v>
      </c>
    </row>
  </sheetData>
  <mergeCells count="1">
    <mergeCell ref="B37:F3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E49C5-1070-49C1-B9FD-D3CCE2BA8E93}">
  <sheetPr>
    <pageSetUpPr fitToPage="1"/>
  </sheetPr>
  <dimension ref="A1:E25"/>
  <sheetViews>
    <sheetView topLeftCell="A10"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63.5" customWidth="1"/>
  </cols>
  <sheetData>
    <row r="1" spans="1:5" ht="15.75" x14ac:dyDescent="0.2">
      <c r="A1" s="10" t="s">
        <v>17</v>
      </c>
      <c r="E1" s="11" t="s">
        <v>72</v>
      </c>
    </row>
    <row r="2" spans="1:5" ht="15.75" x14ac:dyDescent="0.2">
      <c r="A2" s="10" t="s">
        <v>18</v>
      </c>
      <c r="E2" s="11" t="s">
        <v>73</v>
      </c>
    </row>
    <row r="3" spans="1:5" ht="15.75" x14ac:dyDescent="0.2">
      <c r="A3" s="10" t="s">
        <v>19</v>
      </c>
      <c r="E3" s="12">
        <v>99391</v>
      </c>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5917-6681-4AB1-8267-7BE80AEE762A}">
  <sheetPr>
    <pageSetUpPr fitToPage="1"/>
  </sheetPr>
  <dimension ref="A1:E25"/>
  <sheetViews>
    <sheetView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54</v>
      </c>
    </row>
    <row r="2" spans="1:5" ht="15.75" x14ac:dyDescent="0.2">
      <c r="A2" s="10" t="s">
        <v>18</v>
      </c>
      <c r="E2" s="11" t="s">
        <v>55</v>
      </c>
    </row>
    <row r="3" spans="1:5" ht="15.75" x14ac:dyDescent="0.2">
      <c r="A3" s="10" t="s">
        <v>19</v>
      </c>
      <c r="E3" s="12">
        <v>37535</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09FE-3EA2-4CBD-A440-D6F4BAD556AD}">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8.83203125" customWidth="1"/>
  </cols>
  <sheetData>
    <row r="1" spans="1:5" ht="15.75" x14ac:dyDescent="0.2">
      <c r="A1" s="10" t="s">
        <v>17</v>
      </c>
      <c r="E1" s="11" t="s">
        <v>64</v>
      </c>
    </row>
    <row r="2" spans="1:5" ht="15.75" x14ac:dyDescent="0.2">
      <c r="A2" s="10" t="s">
        <v>18</v>
      </c>
      <c r="E2" s="11" t="s">
        <v>65</v>
      </c>
    </row>
    <row r="3" spans="1:5" ht="15.75" x14ac:dyDescent="0.2">
      <c r="A3" s="10" t="s">
        <v>19</v>
      </c>
      <c r="E3" s="12">
        <v>28889</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CCE39-A9CB-4E27-89D8-B8781A6456B2}">
  <sheetPr>
    <pageSetUpPr fitToPage="1"/>
  </sheetPr>
  <dimension ref="A1:E25"/>
  <sheetViews>
    <sheetView topLeftCell="A7" zoomScale="70" zoomScaleNormal="70" workbookViewId="0">
      <selection activeCell="E35" sqref="E35"/>
    </sheetView>
  </sheetViews>
  <sheetFormatPr defaultRowHeight="12.75" x14ac:dyDescent="0.2"/>
  <cols>
    <col min="1" max="1" width="69.83203125" customWidth="1"/>
    <col min="2" max="2" width="17.33203125" customWidth="1"/>
    <col min="3" max="3" width="9.33203125" customWidth="1"/>
    <col min="4" max="4" width="16.1640625" customWidth="1"/>
    <col min="5" max="5" width="80.6640625" customWidth="1"/>
  </cols>
  <sheetData>
    <row r="1" spans="1:5" ht="15.75" x14ac:dyDescent="0.2">
      <c r="A1" s="10" t="s">
        <v>17</v>
      </c>
      <c r="E1" s="11" t="s">
        <v>22</v>
      </c>
    </row>
    <row r="2" spans="1:5" ht="15.75" x14ac:dyDescent="0.2">
      <c r="A2" s="10" t="s">
        <v>18</v>
      </c>
      <c r="E2" s="11" t="s">
        <v>23</v>
      </c>
    </row>
    <row r="3" spans="1:5" ht="15.75" x14ac:dyDescent="0.2">
      <c r="A3" s="10" t="s">
        <v>19</v>
      </c>
      <c r="E3" s="12">
        <v>62654</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EB9F2-6A90-47B2-83C5-1E5DAB7F00C5}">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56</v>
      </c>
    </row>
    <row r="2" spans="1:5" ht="15.75" x14ac:dyDescent="0.2">
      <c r="A2" s="10" t="s">
        <v>18</v>
      </c>
      <c r="E2" s="11" t="s">
        <v>57</v>
      </c>
    </row>
    <row r="3" spans="1:5" ht="15.75" x14ac:dyDescent="0.2">
      <c r="A3" s="10" t="s">
        <v>19</v>
      </c>
      <c r="E3" s="14">
        <v>30252.25</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22A82-A310-4C5A-AE95-D5E8BC111F60}">
  <sheetPr>
    <pageSetUpPr fitToPage="1"/>
  </sheetPr>
  <dimension ref="A1:E25"/>
  <sheetViews>
    <sheetView topLeftCell="A10" zoomScale="70" zoomScaleNormal="70" workbookViewId="0">
      <selection activeCell="E35" sqref="E35"/>
    </sheetView>
  </sheetViews>
  <sheetFormatPr defaultRowHeight="12.75" x14ac:dyDescent="0.2"/>
  <cols>
    <col min="1" max="1" width="69.83203125" customWidth="1"/>
    <col min="2" max="2" width="17.33203125" customWidth="1"/>
    <col min="3" max="3" width="9.33203125" customWidth="1"/>
    <col min="4" max="4" width="16.1640625" customWidth="1"/>
    <col min="5" max="5" width="164.6640625" customWidth="1"/>
  </cols>
  <sheetData>
    <row r="1" spans="1:5" ht="15.75" x14ac:dyDescent="0.2">
      <c r="A1" s="10" t="s">
        <v>17</v>
      </c>
      <c r="E1" s="11" t="s">
        <v>32</v>
      </c>
    </row>
    <row r="2" spans="1:5" ht="15.75" x14ac:dyDescent="0.2">
      <c r="A2" s="10" t="s">
        <v>18</v>
      </c>
      <c r="E2" s="11" t="s">
        <v>33</v>
      </c>
    </row>
    <row r="3" spans="1:5" ht="15.75" x14ac:dyDescent="0.2">
      <c r="A3" s="10" t="s">
        <v>19</v>
      </c>
      <c r="E3" s="12">
        <v>72531</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v>0</v>
      </c>
      <c r="E12" s="4"/>
    </row>
    <row r="13" spans="1:5" ht="60.75" x14ac:dyDescent="0.2">
      <c r="A13" s="3" t="s">
        <v>13</v>
      </c>
      <c r="B13" s="4"/>
      <c r="C13" s="5">
        <v>7</v>
      </c>
      <c r="D13" s="8">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7C49C-9257-4EF3-A294-9DD5E4F3E521}">
  <sheetPr>
    <pageSetUpPr fitToPage="1"/>
  </sheetPr>
  <dimension ref="A1:E25"/>
  <sheetViews>
    <sheetView topLeftCell="A10" zoomScale="70" zoomScaleNormal="70" workbookViewId="0">
      <selection activeCell="E35" sqref="E35"/>
    </sheetView>
  </sheetViews>
  <sheetFormatPr defaultRowHeight="12.75" x14ac:dyDescent="0.2"/>
  <cols>
    <col min="1" max="1" width="69.83203125" customWidth="1"/>
    <col min="2" max="2" width="17.33203125" customWidth="1"/>
    <col min="3" max="3" width="9.33203125" customWidth="1"/>
    <col min="4" max="4" width="16.1640625" customWidth="1"/>
    <col min="5" max="5" width="72.33203125" customWidth="1"/>
  </cols>
  <sheetData>
    <row r="1" spans="1:5" ht="15.75" x14ac:dyDescent="0.2">
      <c r="A1" s="10" t="s">
        <v>17</v>
      </c>
      <c r="E1" s="11" t="s">
        <v>36</v>
      </c>
    </row>
    <row r="2" spans="1:5" ht="15.75" x14ac:dyDescent="0.2">
      <c r="A2" s="10" t="s">
        <v>18</v>
      </c>
      <c r="E2" s="11" t="s">
        <v>37</v>
      </c>
    </row>
    <row r="3" spans="1:5" ht="15.75" x14ac:dyDescent="0.2">
      <c r="A3" s="10" t="s">
        <v>19</v>
      </c>
      <c r="E3" s="12">
        <v>15000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74909-F751-4B5E-8978-AC727ADDEE44}">
  <sheetPr>
    <pageSetUpPr fitToPage="1"/>
  </sheetPr>
  <dimension ref="A1:E25"/>
  <sheetViews>
    <sheetView topLeftCell="A7" zoomScale="70" zoomScaleNormal="70" workbookViewId="0">
      <selection activeCell="E35" sqref="E35"/>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38</v>
      </c>
    </row>
    <row r="2" spans="1:5" ht="15.75" x14ac:dyDescent="0.2">
      <c r="A2" s="10" t="s">
        <v>18</v>
      </c>
      <c r="E2" s="11" t="s">
        <v>39</v>
      </c>
    </row>
    <row r="3" spans="1:5" ht="15.75" x14ac:dyDescent="0.2">
      <c r="A3" s="10" t="s">
        <v>19</v>
      </c>
      <c r="E3" s="14">
        <v>31307.51</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8C02D-704E-4A50-AF1C-A26C439A627A}">
  <sheetPr>
    <pageSetUpPr fitToPage="1"/>
  </sheetPr>
  <dimension ref="A1:E25"/>
  <sheetViews>
    <sheetView topLeftCell="A4"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68</v>
      </c>
    </row>
    <row r="2" spans="1:5" ht="15.75" x14ac:dyDescent="0.2">
      <c r="A2" s="10" t="s">
        <v>18</v>
      </c>
      <c r="E2" s="11" t="s">
        <v>69</v>
      </c>
    </row>
    <row r="3" spans="1:5" ht="15.75" x14ac:dyDescent="0.2">
      <c r="A3" s="10" t="s">
        <v>19</v>
      </c>
      <c r="E3" s="14">
        <v>52038.22</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6C19-DBE2-4A6A-9877-B6524CB5909E}">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47</v>
      </c>
    </row>
    <row r="2" spans="1:5" ht="15.75" x14ac:dyDescent="0.2">
      <c r="A2" s="10" t="s">
        <v>18</v>
      </c>
      <c r="E2" s="11" t="s">
        <v>48</v>
      </c>
    </row>
    <row r="3" spans="1:5" ht="15.75" x14ac:dyDescent="0.2">
      <c r="A3" s="10" t="s">
        <v>19</v>
      </c>
      <c r="E3" s="12">
        <v>9100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98DB2-F0FE-46F1-A255-1F2F48E383CB}">
  <sheetPr>
    <pageSetUpPr fitToPage="1"/>
  </sheetPr>
  <dimension ref="A1:E25"/>
  <sheetViews>
    <sheetView zoomScale="70" zoomScaleNormal="70" workbookViewId="0">
      <selection activeCell="B6" sqref="B6"/>
    </sheetView>
  </sheetViews>
  <sheetFormatPr defaultRowHeight="12.75" x14ac:dyDescent="0.2"/>
  <cols>
    <col min="1" max="1" width="69.83203125" customWidth="1"/>
    <col min="2" max="2" width="17.33203125" customWidth="1"/>
    <col min="3" max="3" width="9.33203125" customWidth="1"/>
    <col min="4" max="4" width="16.1640625" customWidth="1"/>
    <col min="5" max="5" width="96.5" customWidth="1"/>
  </cols>
  <sheetData>
    <row r="1" spans="1:5" ht="15.75" x14ac:dyDescent="0.2">
      <c r="A1" s="10" t="s">
        <v>17</v>
      </c>
      <c r="E1" s="11" t="s">
        <v>20</v>
      </c>
    </row>
    <row r="2" spans="1:5" ht="15.75" x14ac:dyDescent="0.2">
      <c r="A2" s="10" t="s">
        <v>18</v>
      </c>
      <c r="E2" s="11" t="s">
        <v>21</v>
      </c>
    </row>
    <row r="3" spans="1:5" ht="15.75" x14ac:dyDescent="0.2">
      <c r="A3" s="10" t="s">
        <v>19</v>
      </c>
      <c r="E3" s="12">
        <v>150000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8E11C-A0C4-4D40-A936-5A43A55F1CD3}">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49</v>
      </c>
    </row>
    <row r="2" spans="1:5" ht="15.75" x14ac:dyDescent="0.2">
      <c r="A2" s="10" t="s">
        <v>18</v>
      </c>
      <c r="E2" s="11" t="s">
        <v>48</v>
      </c>
    </row>
    <row r="3" spans="1:5" ht="15.75" x14ac:dyDescent="0.2">
      <c r="A3" s="10" t="s">
        <v>19</v>
      </c>
      <c r="E3" s="12">
        <v>5500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DA56-9BAC-4C79-B7F5-01A241A3B38B}">
  <sheetPr>
    <pageSetUpPr fitToPage="1"/>
  </sheetPr>
  <dimension ref="A1:E25"/>
  <sheetViews>
    <sheetView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52</v>
      </c>
    </row>
    <row r="2" spans="1:5" ht="15.75" x14ac:dyDescent="0.2">
      <c r="A2" s="10" t="s">
        <v>18</v>
      </c>
      <c r="E2" s="11" t="s">
        <v>53</v>
      </c>
    </row>
    <row r="3" spans="1:5" ht="15.75" x14ac:dyDescent="0.2">
      <c r="A3" s="10" t="s">
        <v>19</v>
      </c>
      <c r="E3" s="12">
        <v>92157</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47E34-F70A-4DD0-8C0E-D08EB0E8AB43}">
  <dimension ref="A1"/>
  <sheetViews>
    <sheetView workbookViewId="0">
      <selection activeCell="A4" sqref="A4"/>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1F1C-8F55-44D1-9A8A-505E90A1F713}">
  <sheetPr>
    <pageSetUpPr fitToPage="1"/>
  </sheetPr>
  <dimension ref="A1:E25"/>
  <sheetViews>
    <sheetView zoomScale="70" zoomScaleNormal="70" workbookViewId="0">
      <selection activeCell="E2" sqref="E2"/>
    </sheetView>
  </sheetViews>
  <sheetFormatPr defaultRowHeight="12.75" x14ac:dyDescent="0.2"/>
  <cols>
    <col min="1" max="1" width="69.83203125" customWidth="1"/>
    <col min="2" max="2" width="17.33203125" customWidth="1"/>
    <col min="3" max="3" width="9.33203125" customWidth="1"/>
    <col min="4" max="4" width="16.1640625" customWidth="1"/>
    <col min="5" max="5" width="127.83203125" customWidth="1"/>
  </cols>
  <sheetData>
    <row r="1" spans="1:5" ht="15.75" x14ac:dyDescent="0.2">
      <c r="A1" s="10" t="s">
        <v>17</v>
      </c>
      <c r="E1" s="11" t="s">
        <v>24</v>
      </c>
    </row>
    <row r="2" spans="1:5" ht="15.75" x14ac:dyDescent="0.2">
      <c r="A2" s="10" t="s">
        <v>18</v>
      </c>
      <c r="E2" s="13" t="s">
        <v>25</v>
      </c>
    </row>
    <row r="3" spans="1:5" ht="15.75" x14ac:dyDescent="0.2">
      <c r="A3" s="10" t="s">
        <v>19</v>
      </c>
      <c r="E3" s="12">
        <v>77769</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5089-9A6C-4C00-B6C3-8DD50C4DAB8B}">
  <sheetPr>
    <pageSetUpPr fitToPage="1"/>
  </sheetPr>
  <dimension ref="A1:E25"/>
  <sheetViews>
    <sheetView topLeftCell="A7"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26</v>
      </c>
    </row>
    <row r="2" spans="1:5" ht="15.75" x14ac:dyDescent="0.2">
      <c r="A2" s="10" t="s">
        <v>18</v>
      </c>
      <c r="E2" s="11" t="s">
        <v>27</v>
      </c>
    </row>
    <row r="3" spans="1:5" ht="15.75" x14ac:dyDescent="0.2">
      <c r="A3" s="10" t="s">
        <v>19</v>
      </c>
      <c r="E3" s="12">
        <v>478061</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FB002-9632-427B-9F12-B1001FFAEF51}">
  <sheetPr>
    <pageSetUpPr fitToPage="1"/>
  </sheetPr>
  <dimension ref="A1:E25"/>
  <sheetViews>
    <sheetView topLeftCell="A10"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44</v>
      </c>
    </row>
    <row r="2" spans="1:5" ht="15.75" x14ac:dyDescent="0.2">
      <c r="A2" s="10" t="s">
        <v>18</v>
      </c>
      <c r="E2" s="11" t="s">
        <v>45</v>
      </c>
    </row>
    <row r="3" spans="1:5" ht="15.75" x14ac:dyDescent="0.2">
      <c r="A3" s="10" t="s">
        <v>19</v>
      </c>
      <c r="E3" s="12">
        <v>51622</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5EE7F-8204-48F9-AD6B-0D5C1079DC71}">
  <sheetPr>
    <pageSetUpPr fitToPage="1"/>
  </sheetPr>
  <dimension ref="A1:E25"/>
  <sheetViews>
    <sheetView topLeftCell="A4" zoomScale="70" zoomScaleNormal="70" workbookViewId="0">
      <selection activeCell="E3" sqref="E1:E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50</v>
      </c>
    </row>
    <row r="2" spans="1:5" ht="15.75" x14ac:dyDescent="0.2">
      <c r="A2" s="10" t="s">
        <v>18</v>
      </c>
      <c r="E2" s="11" t="s">
        <v>51</v>
      </c>
    </row>
    <row r="3" spans="1:5" ht="15.75" x14ac:dyDescent="0.2">
      <c r="A3" s="10" t="s">
        <v>19</v>
      </c>
      <c r="E3" s="12">
        <v>409900</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8E370-B3AE-453D-97EE-F662C33A1D9B}">
  <sheetPr>
    <pageSetUpPr fitToPage="1"/>
  </sheetPr>
  <dimension ref="A1:E25"/>
  <sheetViews>
    <sheetView topLeftCell="C1" zoomScale="70" zoomScaleNormal="70" workbookViewId="0">
      <selection activeCell="D3" sqref="D3"/>
    </sheetView>
  </sheetViews>
  <sheetFormatPr defaultRowHeight="12.75" x14ac:dyDescent="0.2"/>
  <cols>
    <col min="1" max="1" width="69.83203125" customWidth="1"/>
    <col min="2" max="2" width="17.33203125" customWidth="1"/>
    <col min="3" max="3" width="9.33203125" customWidth="1"/>
    <col min="4" max="4" width="16.1640625" customWidth="1"/>
    <col min="5" max="5" width="80.83203125" customWidth="1"/>
  </cols>
  <sheetData>
    <row r="1" spans="1:5" ht="15.75" x14ac:dyDescent="0.2">
      <c r="A1" s="10" t="s">
        <v>17</v>
      </c>
      <c r="E1" s="11" t="s">
        <v>28</v>
      </c>
    </row>
    <row r="2" spans="1:5" ht="15.75" x14ac:dyDescent="0.2">
      <c r="A2" s="10" t="s">
        <v>18</v>
      </c>
      <c r="E2" s="11" t="s">
        <v>29</v>
      </c>
    </row>
    <row r="3" spans="1:5" ht="15.75" x14ac:dyDescent="0.2">
      <c r="A3" s="10" t="s">
        <v>19</v>
      </c>
      <c r="E3" s="14">
        <v>185465.21</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69"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7074-0B7A-4F0E-B8B5-5CF5E7D09E52}">
  <sheetPr>
    <pageSetUpPr fitToPage="1"/>
  </sheetPr>
  <dimension ref="A1:E25"/>
  <sheetViews>
    <sheetView topLeftCell="A10" zoomScale="70" zoomScaleNormal="70" workbookViewId="0">
      <selection activeCell="D3" sqref="D3"/>
    </sheetView>
  </sheetViews>
  <sheetFormatPr defaultRowHeight="12.75" x14ac:dyDescent="0.2"/>
  <cols>
    <col min="1" max="1" width="69.83203125" customWidth="1"/>
    <col min="2" max="2" width="17.33203125" customWidth="1"/>
    <col min="3" max="3" width="9.33203125" customWidth="1"/>
    <col min="4" max="4" width="16.1640625" customWidth="1"/>
    <col min="5" max="5" width="53.5" customWidth="1"/>
  </cols>
  <sheetData>
    <row r="1" spans="1:5" ht="15.75" x14ac:dyDescent="0.2">
      <c r="A1" s="10" t="s">
        <v>17</v>
      </c>
      <c r="E1" s="11" t="s">
        <v>40</v>
      </c>
    </row>
    <row r="2" spans="1:5" ht="15.75" x14ac:dyDescent="0.2">
      <c r="A2" s="10" t="s">
        <v>18</v>
      </c>
      <c r="E2" s="11" t="s">
        <v>29</v>
      </c>
    </row>
    <row r="3" spans="1:5" ht="15.75" x14ac:dyDescent="0.2">
      <c r="A3" s="10" t="s">
        <v>19</v>
      </c>
      <c r="E3" s="14">
        <v>83603.5</v>
      </c>
    </row>
    <row r="4" spans="1:5" x14ac:dyDescent="0.2">
      <c r="A4" s="10"/>
    </row>
    <row r="5" spans="1:5" ht="17.25" customHeight="1" x14ac:dyDescent="0.2">
      <c r="A5" s="2" t="s">
        <v>1</v>
      </c>
      <c r="B5" s="2" t="s">
        <v>2</v>
      </c>
      <c r="C5" s="2" t="s">
        <v>3</v>
      </c>
      <c r="D5" s="2" t="s">
        <v>4</v>
      </c>
      <c r="E5" s="1" t="s">
        <v>5</v>
      </c>
    </row>
    <row r="6" spans="1:5" ht="123" x14ac:dyDescent="0.2">
      <c r="A6" s="3" t="s">
        <v>6</v>
      </c>
      <c r="B6" s="4"/>
      <c r="C6" s="5">
        <v>20</v>
      </c>
      <c r="D6" s="8">
        <f>C6*B6</f>
        <v>0</v>
      </c>
      <c r="E6" s="4"/>
    </row>
    <row r="7" spans="1:5" ht="121.5" x14ac:dyDescent="0.2">
      <c r="A7" s="3" t="s">
        <v>7</v>
      </c>
      <c r="B7" s="4"/>
      <c r="C7" s="5">
        <v>15</v>
      </c>
      <c r="D7" s="8">
        <f t="shared" ref="D7:D15" si="0">C7*B7</f>
        <v>0</v>
      </c>
      <c r="E7" s="4"/>
    </row>
    <row r="8" spans="1:5" ht="60.75" x14ac:dyDescent="0.2">
      <c r="A8" s="3" t="s">
        <v>8</v>
      </c>
      <c r="B8" s="4"/>
      <c r="C8" s="5">
        <v>15</v>
      </c>
      <c r="D8" s="8">
        <f t="shared" si="0"/>
        <v>0</v>
      </c>
      <c r="E8" s="4"/>
    </row>
    <row r="9" spans="1:5" ht="76.5" x14ac:dyDescent="0.2">
      <c r="A9" s="3" t="s">
        <v>9</v>
      </c>
      <c r="B9" s="4"/>
      <c r="C9" s="5">
        <v>8</v>
      </c>
      <c r="D9" s="8">
        <f t="shared" si="0"/>
        <v>0</v>
      </c>
      <c r="E9" s="4"/>
    </row>
    <row r="10" spans="1:5" ht="60.75" x14ac:dyDescent="0.2">
      <c r="A10" s="3" t="s">
        <v>10</v>
      </c>
      <c r="B10" s="4"/>
      <c r="C10" s="5">
        <v>8</v>
      </c>
      <c r="D10" s="8">
        <f t="shared" si="0"/>
        <v>0</v>
      </c>
      <c r="E10" s="4"/>
    </row>
    <row r="11" spans="1:5" ht="60.75" x14ac:dyDescent="0.2">
      <c r="A11" s="3" t="s">
        <v>11</v>
      </c>
      <c r="B11" s="4"/>
      <c r="C11" s="5">
        <v>8</v>
      </c>
      <c r="D11" s="8">
        <f t="shared" si="0"/>
        <v>0</v>
      </c>
      <c r="E11" s="4"/>
    </row>
    <row r="12" spans="1:5" ht="90.75" x14ac:dyDescent="0.2">
      <c r="A12" s="3" t="s">
        <v>12</v>
      </c>
      <c r="B12" s="4"/>
      <c r="C12" s="5">
        <v>8</v>
      </c>
      <c r="D12" s="8">
        <f t="shared" si="0"/>
        <v>0</v>
      </c>
      <c r="E12" s="4"/>
    </row>
    <row r="13" spans="1:5" ht="60.75" x14ac:dyDescent="0.2">
      <c r="A13" s="3" t="s">
        <v>13</v>
      </c>
      <c r="B13" s="4"/>
      <c r="C13" s="5">
        <v>7</v>
      </c>
      <c r="D13" s="8">
        <f t="shared" si="0"/>
        <v>0</v>
      </c>
      <c r="E13" s="4"/>
    </row>
    <row r="14" spans="1:5" ht="45.75" x14ac:dyDescent="0.2">
      <c r="A14" s="3" t="s">
        <v>14</v>
      </c>
      <c r="B14" s="4"/>
      <c r="C14" s="5">
        <v>5</v>
      </c>
      <c r="D14" s="8">
        <f t="shared" si="0"/>
        <v>0</v>
      </c>
      <c r="E14" s="4"/>
    </row>
    <row r="15" spans="1:5" ht="45.75" x14ac:dyDescent="0.2">
      <c r="A15" s="3" t="s">
        <v>15</v>
      </c>
      <c r="B15" s="4"/>
      <c r="C15" s="5">
        <v>4</v>
      </c>
      <c r="D15" s="8">
        <f t="shared" si="0"/>
        <v>0</v>
      </c>
      <c r="E15" s="4"/>
    </row>
    <row r="16" spans="1:5" ht="42.75" customHeight="1" x14ac:dyDescent="0.2">
      <c r="A16" s="7" t="s">
        <v>0</v>
      </c>
      <c r="B16" s="6"/>
      <c r="C16" s="6"/>
      <c r="D16" s="9">
        <f>AVERAGE(D6:D15)</f>
        <v>0</v>
      </c>
      <c r="E16" s="6"/>
    </row>
    <row r="18" spans="1:5" x14ac:dyDescent="0.2">
      <c r="A18" s="40" t="s">
        <v>16</v>
      </c>
      <c r="B18" s="40"/>
      <c r="C18" s="40"/>
      <c r="D18" s="40"/>
      <c r="E18" s="40"/>
    </row>
    <row r="19" spans="1:5" x14ac:dyDescent="0.2">
      <c r="A19" s="40"/>
      <c r="B19" s="40"/>
      <c r="C19" s="40"/>
      <c r="D19" s="40"/>
      <c r="E19" s="40"/>
    </row>
    <row r="20" spans="1:5" x14ac:dyDescent="0.2">
      <c r="A20" s="40"/>
      <c r="B20" s="40"/>
      <c r="C20" s="40"/>
      <c r="D20" s="40"/>
      <c r="E20" s="40"/>
    </row>
    <row r="21" spans="1:5" x14ac:dyDescent="0.2">
      <c r="A21" s="40"/>
      <c r="B21" s="40"/>
      <c r="C21" s="40"/>
      <c r="D21" s="40"/>
      <c r="E21" s="40"/>
    </row>
    <row r="22" spans="1:5" x14ac:dyDescent="0.2">
      <c r="A22" s="40"/>
      <c r="B22" s="40"/>
      <c r="C22" s="40"/>
      <c r="D22" s="40"/>
      <c r="E22" s="40"/>
    </row>
    <row r="23" spans="1:5" x14ac:dyDescent="0.2">
      <c r="A23" s="40"/>
      <c r="B23" s="40"/>
      <c r="C23" s="40"/>
      <c r="D23" s="40"/>
      <c r="E23" s="40"/>
    </row>
    <row r="24" spans="1:5" x14ac:dyDescent="0.2">
      <c r="A24" s="40"/>
      <c r="B24" s="40"/>
      <c r="C24" s="40"/>
      <c r="D24" s="40"/>
      <c r="E24" s="40"/>
    </row>
    <row r="25" spans="1:5" x14ac:dyDescent="0.2">
      <c r="A25" s="40"/>
      <c r="B25" s="40"/>
      <c r="C25" s="40"/>
      <c r="D25" s="40"/>
      <c r="E25" s="40"/>
    </row>
  </sheetData>
  <mergeCells count="1">
    <mergeCell ref="A18:E25"/>
  </mergeCells>
  <pageMargins left="0.7" right="0.7" top="0.75" bottom="0.75" header="0.3" footer="0.3"/>
  <pageSetup scale="84"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432034aff23fc7ce439459f16d5c4093">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a42c473f42da8fd3b7f43e08d3764d54"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90DFED-E90D-4B9D-8320-D6F283ECD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CDA25-2671-4EA7-8277-EFE2CDD8C457}">
  <ds:schemaRefs>
    <ds:schemaRef ds:uri="http://schemas.microsoft.com/sharepoint/v3/contenttype/forms"/>
  </ds:schemaRefs>
</ds:datastoreItem>
</file>

<file path=customXml/itemProps3.xml><?xml version="1.0" encoding="utf-8"?>
<ds:datastoreItem xmlns:ds="http://schemas.openxmlformats.org/officeDocument/2006/customXml" ds:itemID="{1E9450D3-08C2-4B81-81C7-F8DB107442C4}">
  <ds:schemaRefs>
    <ds:schemaRef ds:uri="http://schemas.microsoft.com/office/2006/metadata/properties"/>
    <ds:schemaRef ds:uri="1bbbcba3-8c99-46a0-ba24-0ee85a578168"/>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bead20ff-3502-4908-a3b0-94f5417f8b8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PRESENTATION AGENDA</vt:lpstr>
      <vt:lpstr>SCORE CARD</vt:lpstr>
      <vt:lpstr>Analysis of the Economic Im</vt:lpstr>
      <vt:lpstr>Cultural Resource preservation </vt:lpstr>
      <vt:lpstr>Elko Motocross Track</vt:lpstr>
      <vt:lpstr>Nevada OHV - Ride Safe - Ride S</vt:lpstr>
      <vt:lpstr>OHV Education and Marketing</vt:lpstr>
      <vt:lpstr>Humboldt- Toiyabe National Fore</vt:lpstr>
      <vt:lpstr>Nevada Mapping Collaborative</vt:lpstr>
      <vt:lpstr>Nevada OHV Recreation Technicia</vt:lpstr>
      <vt:lpstr>Kingsbury Stinger Trail and Tra</vt:lpstr>
      <vt:lpstr>Nevada Off-Road Naturalist Trai</vt:lpstr>
      <vt:lpstr>Nevada Offroad Association</vt:lpstr>
      <vt:lpstr>Pine Grove OHV Damage Mitigatio</vt:lpstr>
      <vt:lpstr>PNMTA Education, Outreach and M</vt:lpstr>
      <vt:lpstr>Logandale Trails Stewardship</vt:lpstr>
      <vt:lpstr>Tread Lightly! Nevada</vt:lpstr>
      <vt:lpstr>RAD Outreach</vt:lpstr>
      <vt:lpstr>Silver State RaceMedX</vt:lpstr>
      <vt:lpstr>Wilson Canyon OHV Remediation, </vt:lpstr>
      <vt:lpstr>OHV Trail, Staging &amp; Desert Cle</vt:lpstr>
      <vt:lpstr>Ride Safe and Smart Humboldt Co</vt:lpstr>
      <vt:lpstr>Carson City Sheriff’s Office Of</vt:lpstr>
      <vt:lpstr>Pershing County Sheriff’s Offic</vt:lpstr>
      <vt:lpstr>Las Vegas Metro Police Departme</vt:lpstr>
      <vt:lpstr>Mesquite Police Department OHV </vt:lpstr>
      <vt:lpstr>Moapa Valley Fire District EMS </vt:lpstr>
      <vt:lpstr>SunBuggy Trash Patrol</vt:lpstr>
      <vt:lpstr>Off Road Vehicle Removal Equipm</vt:lpstr>
      <vt:lpstr>Offroad Vehicle Recovery Traini</vt:lpstr>
      <vt:lpstr>OHV Safety Training and Educati</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Narkhede</dc:creator>
  <cp:lastModifiedBy>Nikhil Narkhede</cp:lastModifiedBy>
  <cp:lastPrinted>2021-09-11T00:01:04Z</cp:lastPrinted>
  <dcterms:created xsi:type="dcterms:W3CDTF">2020-12-03T01:31:24Z</dcterms:created>
  <dcterms:modified xsi:type="dcterms:W3CDTF">2021-12-10T20:32:26Z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